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/>
  </bookViews>
  <sheets>
    <sheet name="Bench Press" sheetId="1" r:id="rId1"/>
    <sheet name="Софт. Экипировка." sheetId="5" r:id="rId2"/>
    <sheet name="Russian Bench Press" sheetId="3" r:id="rId3"/>
    <sheet name="Золотая штанга" sheetId="4" r:id="rId4"/>
  </sheets>
  <calcPr calcId="162913" refMode="R1C1"/>
</workbook>
</file>

<file path=xl/calcChain.xml><?xml version="1.0" encoding="utf-8"?>
<calcChain xmlns="http://schemas.openxmlformats.org/spreadsheetml/2006/main">
  <c r="Q15" i="5" l="1"/>
  <c r="Q14" i="5"/>
  <c r="Q13" i="5"/>
  <c r="Q12" i="5"/>
  <c r="Q11" i="5"/>
  <c r="Q10" i="5"/>
  <c r="Q9" i="5"/>
  <c r="Q8" i="5"/>
  <c r="Q7" i="5"/>
  <c r="Q6" i="5"/>
  <c r="Q5" i="5"/>
  <c r="W6" i="4"/>
  <c r="W7" i="4"/>
  <c r="W8" i="4"/>
  <c r="X8" i="4" s="1"/>
  <c r="W5" i="4"/>
  <c r="X5" i="4" s="1"/>
  <c r="S8" i="4"/>
  <c r="P59" i="1"/>
  <c r="P54" i="1" l="1"/>
  <c r="P46" i="1" l="1"/>
  <c r="P43" i="1"/>
  <c r="P38" i="1"/>
  <c r="P31" i="1"/>
  <c r="P30" i="1"/>
  <c r="P29" i="1"/>
  <c r="P28" i="1"/>
  <c r="P34" i="1"/>
  <c r="P27" i="1"/>
  <c r="P35" i="1"/>
  <c r="P33" i="1"/>
  <c r="P26" i="1"/>
  <c r="P23" i="1"/>
  <c r="P22" i="1"/>
  <c r="P25" i="1"/>
  <c r="P32" i="1"/>
  <c r="P24" i="1"/>
  <c r="P19" i="1"/>
  <c r="P18" i="1"/>
  <c r="P8" i="1"/>
  <c r="P9" i="1"/>
  <c r="P15" i="1"/>
  <c r="P12" i="1"/>
  <c r="P7" i="1"/>
  <c r="P6" i="1"/>
  <c r="P53" i="1"/>
  <c r="P41" i="1"/>
  <c r="P52" i="1"/>
  <c r="V6" i="4"/>
  <c r="V7" i="4"/>
  <c r="V8" i="4"/>
  <c r="V5" i="4"/>
  <c r="K10" i="3"/>
  <c r="L10" i="3"/>
  <c r="N10" i="3" s="1"/>
  <c r="N8" i="4"/>
  <c r="Y8" i="4" s="1"/>
  <c r="S6" i="4"/>
  <c r="S7" i="4"/>
  <c r="S5" i="4"/>
  <c r="N6" i="4"/>
  <c r="N7" i="4"/>
  <c r="N5" i="4"/>
  <c r="L7" i="3"/>
  <c r="N7" i="3" s="1"/>
  <c r="K7" i="3"/>
  <c r="L12" i="3"/>
  <c r="N12" i="3" s="1"/>
  <c r="K12" i="3"/>
  <c r="P60" i="1"/>
  <c r="P58" i="1"/>
  <c r="P57" i="1"/>
  <c r="K5" i="3"/>
  <c r="K6" i="3"/>
  <c r="K14" i="3"/>
  <c r="K8" i="3"/>
  <c r="K13" i="3"/>
  <c r="K11" i="3"/>
  <c r="L5" i="3"/>
  <c r="N5" i="3" s="1"/>
  <c r="L6" i="3"/>
  <c r="N6" i="3" s="1"/>
  <c r="L14" i="3"/>
  <c r="N14" i="3" s="1"/>
  <c r="L8" i="3"/>
  <c r="N8" i="3" s="1"/>
  <c r="L13" i="3"/>
  <c r="N13" i="3" s="1"/>
  <c r="L11" i="3"/>
  <c r="N11" i="3" s="1"/>
  <c r="K9" i="3"/>
  <c r="L9" i="3"/>
  <c r="N9" i="3" s="1"/>
  <c r="P49" i="1"/>
  <c r="P50" i="1"/>
  <c r="P39" i="1"/>
  <c r="P40" i="1"/>
  <c r="P44" i="1"/>
  <c r="P42" i="1"/>
  <c r="P45" i="1"/>
  <c r="P47" i="1"/>
  <c r="Y7" i="4" l="1"/>
  <c r="Y5" i="4"/>
  <c r="Y6" i="4"/>
  <c r="P48" i="1"/>
  <c r="P51" i="1"/>
</calcChain>
</file>

<file path=xl/sharedStrings.xml><?xml version="1.0" encoding="utf-8"?>
<sst xmlns="http://schemas.openxmlformats.org/spreadsheetml/2006/main" count="406" uniqueCount="112">
  <si>
    <t>Место</t>
  </si>
  <si>
    <t>Слои</t>
  </si>
  <si>
    <t>Дивизион</t>
  </si>
  <si>
    <t>В/К</t>
  </si>
  <si>
    <t>ФИО</t>
  </si>
  <si>
    <t>Команда</t>
  </si>
  <si>
    <t>Город</t>
  </si>
  <si>
    <t>Дата Рождения</t>
  </si>
  <si>
    <t>Возрастная категория</t>
  </si>
  <si>
    <t>Вес</t>
  </si>
  <si>
    <t>Шварц</t>
  </si>
  <si>
    <t>Жим лёжа</t>
  </si>
  <si>
    <t>Абсолютное первенство</t>
  </si>
  <si>
    <t>Рез-тат</t>
  </si>
  <si>
    <t>Новотроицк</t>
  </si>
  <si>
    <t>Open 20-39</t>
  </si>
  <si>
    <t>RAW+</t>
  </si>
  <si>
    <t>Орск</t>
  </si>
  <si>
    <t>ВЕС</t>
  </si>
  <si>
    <t>ПОВТ</t>
  </si>
  <si>
    <t>ТОННАЖ</t>
  </si>
  <si>
    <t>КА</t>
  </si>
  <si>
    <t>1 слой</t>
  </si>
  <si>
    <t>С/В</t>
  </si>
  <si>
    <t>РБ</t>
  </si>
  <si>
    <t>RAW</t>
  </si>
  <si>
    <t>Тюленев Владислав Владимирович</t>
  </si>
  <si>
    <t>Оренбург</t>
  </si>
  <si>
    <t>Гаврилов Тимофей Николаевич</t>
  </si>
  <si>
    <t>Еньшин Сергей Николаевич</t>
  </si>
  <si>
    <t>Оренбуржье</t>
  </si>
  <si>
    <t>Маштаков Егор Сергеевич</t>
  </si>
  <si>
    <t>Teenage 13-15</t>
  </si>
  <si>
    <t>Суслова Виталина Викторовна</t>
  </si>
  <si>
    <t>Masters 40-59</t>
  </si>
  <si>
    <t>Мясоутов Максим Макарович</t>
  </si>
  <si>
    <t>Тищенко Дмитрий Павлович</t>
  </si>
  <si>
    <t xml:space="preserve">Гулиев Элвин </t>
  </si>
  <si>
    <t>Сорочинск</t>
  </si>
  <si>
    <t>Марков Валерий Анатольевич</t>
  </si>
  <si>
    <t>Masters 70-74</t>
  </si>
  <si>
    <t>РУСИЧИ</t>
  </si>
  <si>
    <t>Акбулак</t>
  </si>
  <si>
    <t>Светличный Иван Юрьевич</t>
  </si>
  <si>
    <t>Горшкова Кристина Игоревна</t>
  </si>
  <si>
    <t>Манакова Галина Владимировна</t>
  </si>
  <si>
    <t>Первомайский</t>
  </si>
  <si>
    <t>ИМПУЛЬС</t>
  </si>
  <si>
    <t>Ларионова Ольга Михайловна</t>
  </si>
  <si>
    <t>Бокарев Максим Андреевич</t>
  </si>
  <si>
    <t>Strongman</t>
  </si>
  <si>
    <t>Симоненко Андрей Михайлович</t>
  </si>
  <si>
    <t>SLP</t>
  </si>
  <si>
    <t>Истрашкин Егор Иванович</t>
  </si>
  <si>
    <t>EQUIP</t>
  </si>
  <si>
    <t>Жмак Владислав Сергеевич</t>
  </si>
  <si>
    <t>Шувалов Алексей Олегович</t>
  </si>
  <si>
    <t>Дубовцева Ирина Александровна</t>
  </si>
  <si>
    <t>Агабекян Сергей Арутюнович</t>
  </si>
  <si>
    <t>Ясный</t>
  </si>
  <si>
    <t>Антонов Евгений Геннадьевич</t>
  </si>
  <si>
    <t>Курган</t>
  </si>
  <si>
    <t>Щендригин Павел Сергеевич</t>
  </si>
  <si>
    <t>Вязовцев Антон Сергеевич</t>
  </si>
  <si>
    <t>Салават</t>
  </si>
  <si>
    <t>Калашникова Ольга Геннадьевна</t>
  </si>
  <si>
    <t>Мощенский Станислав Николаевич</t>
  </si>
  <si>
    <t>Стазаев Вячеслав Александрович</t>
  </si>
  <si>
    <t>Гуров Павел Юрьевич</t>
  </si>
  <si>
    <t>Акчурина Алина Сагитовна</t>
  </si>
  <si>
    <t>Белоус Андрей Александрович</t>
  </si>
  <si>
    <t>Каштанова Яна Васильевна</t>
  </si>
  <si>
    <t>Салихова Галина Радиковна</t>
  </si>
  <si>
    <t>Паршин Евгений Александрович</t>
  </si>
  <si>
    <t>Соль-Илецк</t>
  </si>
  <si>
    <t>Амелькин Виталий Викторович</t>
  </si>
  <si>
    <t>Казаева Марина Владимировна</t>
  </si>
  <si>
    <t>Карякина Анна Викторовна</t>
  </si>
  <si>
    <t>Лохов Андрей Михайлович</t>
  </si>
  <si>
    <t>Лукерина Ольга Александровна</t>
  </si>
  <si>
    <t>Большенко Роман Романович</t>
  </si>
  <si>
    <t>Максимов Сергей Владимирович</t>
  </si>
  <si>
    <t>Линник Дмитрий Сергеевич</t>
  </si>
  <si>
    <t>Русичи</t>
  </si>
  <si>
    <t>2-3 слоя</t>
  </si>
  <si>
    <t>Самарина Светлана</t>
  </si>
  <si>
    <t>Гордеева Кристина</t>
  </si>
  <si>
    <t>Качухава Шубхам</t>
  </si>
  <si>
    <t>Индия</t>
  </si>
  <si>
    <t>Шубин Алексей Павлович</t>
  </si>
  <si>
    <t>Дембовский Богдан</t>
  </si>
  <si>
    <t>№</t>
  </si>
  <si>
    <t>Жим лёжа СОФТ</t>
  </si>
  <si>
    <t>Русский жим</t>
  </si>
  <si>
    <t>AMT</t>
  </si>
  <si>
    <t>Долгашев Степан</t>
  </si>
  <si>
    <t>Варга Виктория Янышева</t>
  </si>
  <si>
    <t>Teenage 0-13</t>
  </si>
  <si>
    <t>-</t>
  </si>
  <si>
    <t>Абсолютка</t>
  </si>
  <si>
    <t>Сумма</t>
  </si>
  <si>
    <t>СОВ</t>
  </si>
  <si>
    <t>Девушки до 13 лет</t>
  </si>
  <si>
    <t>Девушки до 13-15 лет</t>
  </si>
  <si>
    <t>Юноши до 13-15 лет</t>
  </si>
  <si>
    <t>Женщины</t>
  </si>
  <si>
    <t>Мужчины</t>
  </si>
  <si>
    <t>Военный жим</t>
  </si>
  <si>
    <t>Коэффициент для абсолютного первенства</t>
  </si>
  <si>
    <t xml:space="preserve">Мощенский Станислав </t>
  </si>
  <si>
    <t xml:space="preserve">Симоненко Андрей </t>
  </si>
  <si>
    <t xml:space="preserve">Гуров Павел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</si>
</sst>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25" x14ac:knownFonts="1">
    <font>
      <sz val="11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8"/>
      <color theme="3"/>
      <name val="Arial"/>
      <family val="2"/>
      <charset val="204"/>
    </font>
    <font>
      <b/>
      <sz val="14"/>
      <color theme="3"/>
      <name val="Times New Roman"/>
      <family val="1"/>
      <charset val="204"/>
    </font>
    <font>
      <sz val="14"/>
      <color theme="3"/>
      <name val="Times New Roman"/>
      <family val="1"/>
      <charset val="204"/>
    </font>
    <font>
      <sz val="11"/>
      <color theme="3"/>
      <name val="Calibri"/>
      <family val="2"/>
      <charset val="204"/>
      <scheme val="minor"/>
    </font>
    <font>
      <strike/>
      <sz val="14"/>
      <color rgb="FFFF0000"/>
      <name val="Times New Roman"/>
      <family val="1"/>
      <charset val="204"/>
    </font>
    <font>
      <sz val="14"/>
      <color rgb="FF0099FF"/>
      <name val="Times New Roman"/>
      <family val="1"/>
      <charset val="204"/>
    </font>
    <font>
      <b/>
      <sz val="12"/>
      <color rgb="FF0099FF"/>
      <name val="Times New Roman"/>
      <family val="1"/>
      <charset val="204"/>
    </font>
    <font>
      <sz val="11"/>
      <color rgb="FF0099FF"/>
      <name val="Calibri"/>
      <family val="2"/>
      <charset val="204"/>
      <scheme val="minor"/>
    </font>
    <font>
      <b/>
      <sz val="14"/>
      <color rgb="FF0099FF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16" fontId="6" fillId="0" borderId="7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6" fontId="6" fillId="0" borderId="9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9" fillId="0" borderId="0" xfId="0" applyFont="1"/>
    <xf numFmtId="0" fontId="7" fillId="0" borderId="10" xfId="0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10" fillId="0" borderId="0" xfId="0" applyFont="1"/>
    <xf numFmtId="0" fontId="10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164" fontId="13" fillId="2" borderId="9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7" fillId="0" borderId="9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0" fillId="0" borderId="15" xfId="0" applyBorder="1"/>
    <xf numFmtId="0" fontId="0" fillId="0" borderId="0" xfId="0" applyBorder="1"/>
    <xf numFmtId="0" fontId="12" fillId="0" borderId="9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7" fillId="0" borderId="7" xfId="0" applyNumberFormat="1" applyFont="1" applyFill="1" applyBorder="1" applyAlignment="1">
      <alignment horizontal="center" vertical="center" wrapText="1"/>
    </xf>
    <xf numFmtId="164" fontId="17" fillId="0" borderId="9" xfId="0" applyNumberFormat="1" applyFont="1" applyFill="1" applyBorder="1" applyAlignment="1">
      <alignment horizontal="center" vertical="center" wrapText="1"/>
    </xf>
    <xf numFmtId="0" fontId="16" fillId="0" borderId="0" xfId="0" applyFont="1"/>
    <xf numFmtId="164" fontId="17" fillId="0" borderId="7" xfId="0" applyNumberFormat="1" applyFont="1" applyFill="1" applyBorder="1" applyAlignment="1">
      <alignment horizontal="center" vertical="center"/>
    </xf>
    <xf numFmtId="164" fontId="17" fillId="0" borderId="9" xfId="0" applyNumberFormat="1" applyFont="1" applyFill="1" applyBorder="1" applyAlignment="1">
      <alignment horizontal="center" vertical="center"/>
    </xf>
    <xf numFmtId="0" fontId="18" fillId="0" borderId="0" xfId="0" applyFont="1"/>
    <xf numFmtId="0" fontId="10" fillId="0" borderId="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65" fontId="10" fillId="0" borderId="7" xfId="0" applyNumberFormat="1" applyFont="1" applyFill="1" applyBorder="1" applyAlignment="1">
      <alignment horizontal="center" vertical="center"/>
    </xf>
    <xf numFmtId="165" fontId="10" fillId="2" borderId="7" xfId="0" applyNumberFormat="1" applyFont="1" applyFill="1" applyBorder="1" applyAlignment="1">
      <alignment horizontal="center" vertical="center"/>
    </xf>
    <xf numFmtId="165" fontId="10" fillId="0" borderId="9" xfId="0" applyNumberFormat="1" applyFont="1" applyFill="1" applyBorder="1" applyAlignment="1">
      <alignment horizontal="center" vertical="center"/>
    </xf>
    <xf numFmtId="165" fontId="10" fillId="2" borderId="9" xfId="0" applyNumberFormat="1" applyFont="1" applyFill="1" applyBorder="1" applyAlignment="1">
      <alignment horizontal="center" vertical="center"/>
    </xf>
    <xf numFmtId="0" fontId="10" fillId="2" borderId="9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165" fontId="19" fillId="0" borderId="7" xfId="0" applyNumberFormat="1" applyFont="1" applyFill="1" applyBorder="1" applyAlignment="1">
      <alignment horizontal="center" vertical="center" wrapText="1"/>
    </xf>
    <xf numFmtId="165" fontId="19" fillId="2" borderId="7" xfId="0" applyNumberFormat="1" applyFont="1" applyFill="1" applyBorder="1" applyAlignment="1">
      <alignment horizontal="center" vertical="center"/>
    </xf>
    <xf numFmtId="165" fontId="19" fillId="0" borderId="7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65" fontId="19" fillId="2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164" fontId="21" fillId="0" borderId="7" xfId="0" applyNumberFormat="1" applyFont="1" applyFill="1" applyBorder="1" applyAlignment="1">
      <alignment horizontal="center" vertical="center"/>
    </xf>
    <xf numFmtId="0" fontId="22" fillId="0" borderId="10" xfId="0" applyFont="1" applyBorder="1"/>
    <xf numFmtId="164" fontId="20" fillId="2" borderId="9" xfId="0" applyNumberFormat="1" applyFont="1" applyFill="1" applyBorder="1" applyAlignment="1">
      <alignment horizontal="center" vertical="center"/>
    </xf>
    <xf numFmtId="164" fontId="23" fillId="0" borderId="9" xfId="0" applyNumberFormat="1" applyFont="1" applyFill="1" applyBorder="1" applyAlignment="1">
      <alignment horizontal="center" vertical="center"/>
    </xf>
    <xf numFmtId="0" fontId="22" fillId="0" borderId="13" xfId="0" applyFont="1" applyBorder="1"/>
    <xf numFmtId="0" fontId="22" fillId="0" borderId="0" xfId="0" applyFont="1" applyBorder="1"/>
    <xf numFmtId="164" fontId="20" fillId="0" borderId="9" xfId="0" applyNumberFormat="1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 vertical="center" wrapText="1"/>
    </xf>
    <xf numFmtId="164" fontId="20" fillId="0" borderId="9" xfId="0" applyNumberFormat="1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164" fontId="17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64" fontId="13" fillId="2" borderId="16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16" fillId="0" borderId="0" xfId="0" applyFont="1" applyBorder="1"/>
    <xf numFmtId="0" fontId="10" fillId="0" borderId="0" xfId="0" applyFont="1" applyBorder="1" applyAlignment="1">
      <alignment horizontal="center"/>
    </xf>
    <xf numFmtId="0" fontId="0" fillId="0" borderId="0" xfId="0" applyFont="1" applyBorder="1"/>
    <xf numFmtId="0" fontId="18" fillId="0" borderId="0" xfId="0" applyFont="1" applyBorder="1"/>
    <xf numFmtId="0" fontId="10" fillId="0" borderId="0" xfId="0" applyFont="1" applyBorder="1"/>
    <xf numFmtId="2" fontId="6" fillId="0" borderId="0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165" fontId="19" fillId="0" borderId="9" xfId="0" applyNumberFormat="1" applyFont="1" applyFill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/>
    </xf>
    <xf numFmtId="0" fontId="20" fillId="0" borderId="0" xfId="0" applyFont="1"/>
    <xf numFmtId="0" fontId="23" fillId="0" borderId="0" xfId="0" applyFont="1"/>
    <xf numFmtId="0" fontId="20" fillId="0" borderId="7" xfId="0" applyFont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 vertical="center"/>
    </xf>
    <xf numFmtId="0" fontId="22" fillId="0" borderId="0" xfId="0" applyFont="1"/>
    <xf numFmtId="0" fontId="2" fillId="0" borderId="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/>
    <xf numFmtId="0" fontId="0" fillId="0" borderId="0" xfId="0" applyNumberFormat="1" applyBorder="1"/>
    <xf numFmtId="0" fontId="10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/>
    <xf numFmtId="0" fontId="0" fillId="0" borderId="0" xfId="0" applyNumberFormat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164" fontId="2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topLeftCell="B1" zoomScale="85" zoomScaleNormal="85" workbookViewId="0">
      <pane ySplit="3" topLeftCell="A4" activePane="bottomLeft" state="frozen"/>
      <selection pane="bottomLeft" activeCell="T12" sqref="T12"/>
    </sheetView>
  </sheetViews>
  <sheetFormatPr defaultRowHeight="18.75" x14ac:dyDescent="0.3"/>
  <cols>
    <col min="1" max="1" width="8" style="76" customWidth="1"/>
    <col min="2" max="2" width="43.5703125" bestFit="1" customWidth="1"/>
    <col min="3" max="3" width="14.85546875" customWidth="1"/>
    <col min="4" max="4" width="8" customWidth="1"/>
    <col min="5" max="5" width="17" customWidth="1"/>
    <col min="6" max="6" width="18.28515625" customWidth="1"/>
    <col min="7" max="7" width="18.5703125" hidden="1" customWidth="1"/>
    <col min="8" max="8" width="13.7109375" customWidth="1"/>
    <col min="9" max="9" width="9.85546875" style="43" customWidth="1"/>
    <col min="10" max="10" width="11.5703125" style="65" customWidth="1"/>
    <col min="15" max="15" width="10.28515625" style="152" customWidth="1"/>
    <col min="16" max="16" width="10.85546875" style="24" customWidth="1"/>
    <col min="18" max="18" width="16.5703125" customWidth="1"/>
  </cols>
  <sheetData>
    <row r="1" spans="1:18" ht="21" thickBot="1" x14ac:dyDescent="0.3">
      <c r="A1" s="75"/>
      <c r="B1" s="3"/>
      <c r="C1" s="3"/>
      <c r="D1" s="3"/>
      <c r="E1" s="3"/>
      <c r="F1" s="3"/>
      <c r="G1" s="1"/>
      <c r="H1" s="1"/>
      <c r="I1" s="42"/>
      <c r="J1" s="59"/>
      <c r="K1" s="3"/>
      <c r="L1" s="4"/>
      <c r="M1" s="4"/>
      <c r="N1" s="4"/>
      <c r="O1" s="145"/>
      <c r="P1" s="35"/>
      <c r="Q1" s="5"/>
      <c r="R1" s="2"/>
    </row>
    <row r="2" spans="1:18" s="18" customFormat="1" x14ac:dyDescent="0.3">
      <c r="A2" s="155"/>
      <c r="B2" s="160" t="s">
        <v>4</v>
      </c>
      <c r="C2" s="160" t="s">
        <v>7</v>
      </c>
      <c r="D2" s="160" t="s">
        <v>3</v>
      </c>
      <c r="E2" s="160" t="s">
        <v>8</v>
      </c>
      <c r="F2" s="160" t="s">
        <v>6</v>
      </c>
      <c r="G2" s="155" t="s">
        <v>5</v>
      </c>
      <c r="H2" s="160" t="s">
        <v>2</v>
      </c>
      <c r="I2" s="167" t="s">
        <v>9</v>
      </c>
      <c r="J2" s="162" t="s">
        <v>10</v>
      </c>
      <c r="K2" s="164" t="s">
        <v>11</v>
      </c>
      <c r="L2" s="164"/>
      <c r="M2" s="164"/>
      <c r="N2" s="164"/>
      <c r="O2" s="164"/>
      <c r="P2" s="164"/>
      <c r="Q2" s="169" t="s">
        <v>0</v>
      </c>
      <c r="R2" s="165" t="s">
        <v>12</v>
      </c>
    </row>
    <row r="3" spans="1:18" s="18" customFormat="1" ht="21.75" customHeight="1" x14ac:dyDescent="0.3">
      <c r="A3" s="156"/>
      <c r="B3" s="161"/>
      <c r="C3" s="161"/>
      <c r="D3" s="161"/>
      <c r="E3" s="161"/>
      <c r="F3" s="161"/>
      <c r="G3" s="156"/>
      <c r="H3" s="161"/>
      <c r="I3" s="168"/>
      <c r="J3" s="163"/>
      <c r="K3" s="15">
        <v>1</v>
      </c>
      <c r="L3" s="15">
        <v>2</v>
      </c>
      <c r="M3" s="15">
        <v>3</v>
      </c>
      <c r="N3" s="15">
        <v>4</v>
      </c>
      <c r="O3" s="146" t="s">
        <v>13</v>
      </c>
      <c r="P3" s="17" t="s">
        <v>10</v>
      </c>
      <c r="Q3" s="170"/>
      <c r="R3" s="166"/>
    </row>
    <row r="4" spans="1:18" s="18" customFormat="1" ht="21.75" customHeight="1" x14ac:dyDescent="0.3">
      <c r="A4" s="83"/>
      <c r="B4" s="84"/>
      <c r="C4" s="85"/>
      <c r="D4" s="84"/>
      <c r="F4" s="84"/>
      <c r="G4" s="84"/>
      <c r="H4" s="84"/>
      <c r="I4" s="133"/>
      <c r="J4" s="134"/>
      <c r="K4" s="86"/>
      <c r="L4" s="135"/>
      <c r="M4" s="135"/>
      <c r="N4" s="86"/>
      <c r="O4" s="147"/>
      <c r="Q4" s="87"/>
      <c r="R4" s="87"/>
    </row>
    <row r="5" spans="1:18" s="18" customFormat="1" ht="21.75" customHeight="1" x14ac:dyDescent="0.3">
      <c r="A5" s="83"/>
      <c r="B5" s="153" t="s">
        <v>101</v>
      </c>
      <c r="C5" s="154"/>
      <c r="D5" s="154"/>
      <c r="E5" s="154"/>
      <c r="F5" s="154"/>
      <c r="G5" s="154"/>
      <c r="H5" s="154"/>
      <c r="I5" s="133"/>
      <c r="J5" s="134"/>
      <c r="K5" s="86"/>
      <c r="L5" s="86"/>
      <c r="M5" s="86"/>
      <c r="N5" s="86"/>
      <c r="O5" s="147"/>
      <c r="Q5" s="87"/>
      <c r="R5" s="87"/>
    </row>
    <row r="6" spans="1:18" s="18" customFormat="1" ht="21.75" customHeight="1" x14ac:dyDescent="0.3">
      <c r="A6" s="47">
        <v>1</v>
      </c>
      <c r="B6" s="12" t="s">
        <v>80</v>
      </c>
      <c r="C6" s="20">
        <v>33979</v>
      </c>
      <c r="D6" s="12">
        <v>56</v>
      </c>
      <c r="E6" s="11" t="s">
        <v>15</v>
      </c>
      <c r="F6" s="12" t="s">
        <v>14</v>
      </c>
      <c r="G6" s="12" t="s">
        <v>14</v>
      </c>
      <c r="H6" s="12" t="s">
        <v>52</v>
      </c>
      <c r="I6" s="34">
        <v>55.8</v>
      </c>
      <c r="J6" s="61">
        <v>0.87819999999999998</v>
      </c>
      <c r="K6" s="67">
        <v>82.5</v>
      </c>
      <c r="L6" s="67">
        <v>87.5</v>
      </c>
      <c r="M6" s="78">
        <v>92.5</v>
      </c>
      <c r="N6" s="67"/>
      <c r="O6" s="90">
        <v>87.5</v>
      </c>
      <c r="P6" s="36">
        <f>J6*O6</f>
        <v>76.842500000000001</v>
      </c>
      <c r="Q6" s="98">
        <v>1</v>
      </c>
      <c r="R6" s="19"/>
    </row>
    <row r="7" spans="1:18" s="18" customFormat="1" ht="21.75" customHeight="1" x14ac:dyDescent="0.3">
      <c r="A7" s="47">
        <v>2</v>
      </c>
      <c r="B7" s="12" t="s">
        <v>72</v>
      </c>
      <c r="C7" s="20">
        <v>32204</v>
      </c>
      <c r="D7" s="12">
        <v>82.5</v>
      </c>
      <c r="E7" s="11" t="s">
        <v>15</v>
      </c>
      <c r="F7" s="12" t="s">
        <v>27</v>
      </c>
      <c r="G7" s="12" t="s">
        <v>41</v>
      </c>
      <c r="H7" s="12" t="s">
        <v>52</v>
      </c>
      <c r="I7" s="45">
        <v>80</v>
      </c>
      <c r="J7" s="60">
        <v>0.68979999999999997</v>
      </c>
      <c r="K7" s="66">
        <v>47.5</v>
      </c>
      <c r="L7" s="66">
        <v>50</v>
      </c>
      <c r="M7" s="77">
        <v>52.5</v>
      </c>
      <c r="N7" s="66"/>
      <c r="O7" s="89">
        <v>50</v>
      </c>
      <c r="P7" s="36">
        <f>J7*O7</f>
        <v>34.489999999999995</v>
      </c>
      <c r="Q7" s="98">
        <v>1</v>
      </c>
      <c r="R7" s="19"/>
    </row>
    <row r="8" spans="1:18" s="18" customFormat="1" ht="21.75" customHeight="1" x14ac:dyDescent="0.3">
      <c r="A8" s="14">
        <v>3</v>
      </c>
      <c r="B8" s="9" t="s">
        <v>82</v>
      </c>
      <c r="C8" s="10">
        <v>36348</v>
      </c>
      <c r="D8" s="9">
        <v>100</v>
      </c>
      <c r="E8" s="21" t="s">
        <v>15</v>
      </c>
      <c r="F8" s="9" t="s">
        <v>27</v>
      </c>
      <c r="G8" s="9" t="s">
        <v>83</v>
      </c>
      <c r="H8" s="9" t="s">
        <v>52</v>
      </c>
      <c r="I8" s="33">
        <v>99.05</v>
      </c>
      <c r="J8" s="60">
        <v>0.55630000000000002</v>
      </c>
      <c r="K8" s="66">
        <v>55</v>
      </c>
      <c r="L8" s="66">
        <v>62.5</v>
      </c>
      <c r="M8" s="77">
        <v>70</v>
      </c>
      <c r="N8" s="66"/>
      <c r="O8" s="89">
        <v>62.5</v>
      </c>
      <c r="P8" s="37">
        <f>J8*O8</f>
        <v>34.768750000000004</v>
      </c>
      <c r="Q8" s="98">
        <v>1</v>
      </c>
      <c r="R8" s="19"/>
    </row>
    <row r="9" spans="1:18" s="18" customFormat="1" ht="21.75" customHeight="1" x14ac:dyDescent="0.3">
      <c r="A9" s="47">
        <v>4</v>
      </c>
      <c r="B9" s="12" t="s">
        <v>76</v>
      </c>
      <c r="C9" s="20">
        <v>28501</v>
      </c>
      <c r="D9" s="12">
        <v>56</v>
      </c>
      <c r="E9" s="11" t="s">
        <v>34</v>
      </c>
      <c r="F9" s="12" t="s">
        <v>14</v>
      </c>
      <c r="G9" s="12" t="s">
        <v>14</v>
      </c>
      <c r="H9" s="12" t="s">
        <v>52</v>
      </c>
      <c r="I9" s="46">
        <v>54</v>
      </c>
      <c r="J9" s="61">
        <v>0.95589999999999997</v>
      </c>
      <c r="K9" s="67">
        <v>57.5</v>
      </c>
      <c r="L9" s="78">
        <v>60</v>
      </c>
      <c r="M9" s="78">
        <v>60</v>
      </c>
      <c r="N9" s="67"/>
      <c r="O9" s="90">
        <v>57.5</v>
      </c>
      <c r="P9" s="36">
        <f>J9*O9</f>
        <v>54.96425</v>
      </c>
      <c r="Q9" s="12">
        <v>1</v>
      </c>
      <c r="R9" s="81"/>
    </row>
    <row r="10" spans="1:18" s="18" customFormat="1" ht="21.75" customHeight="1" x14ac:dyDescent="0.3">
      <c r="A10" s="83"/>
      <c r="B10" s="84"/>
      <c r="C10" s="85"/>
      <c r="D10" s="84"/>
      <c r="F10" s="84"/>
      <c r="G10" s="84"/>
      <c r="H10" s="84"/>
      <c r="I10" s="133"/>
      <c r="J10" s="134"/>
      <c r="K10" s="86"/>
      <c r="L10" s="135"/>
      <c r="M10" s="135"/>
      <c r="N10" s="86"/>
      <c r="O10" s="147"/>
      <c r="Q10" s="84"/>
      <c r="R10" s="87"/>
    </row>
    <row r="11" spans="1:18" s="18" customFormat="1" ht="21.75" customHeight="1" x14ac:dyDescent="0.3">
      <c r="A11" s="83"/>
      <c r="B11" s="153" t="s">
        <v>102</v>
      </c>
      <c r="C11" s="154"/>
      <c r="D11" s="154"/>
      <c r="E11" s="154"/>
      <c r="F11" s="154"/>
      <c r="G11" s="154"/>
      <c r="H11" s="154"/>
      <c r="I11" s="133"/>
      <c r="J11" s="134"/>
      <c r="K11" s="86"/>
      <c r="L11" s="86"/>
      <c r="M11" s="86"/>
      <c r="N11" s="86"/>
      <c r="O11" s="147"/>
      <c r="Q11" s="84"/>
      <c r="R11" s="87"/>
    </row>
    <row r="12" spans="1:18" s="18" customFormat="1" ht="21.75" customHeight="1" x14ac:dyDescent="0.3">
      <c r="A12" s="47">
        <v>5</v>
      </c>
      <c r="B12" s="12" t="s">
        <v>96</v>
      </c>
      <c r="C12" s="20">
        <v>39816</v>
      </c>
      <c r="D12" s="12">
        <v>67.5</v>
      </c>
      <c r="E12" s="11" t="s">
        <v>97</v>
      </c>
      <c r="F12" s="9" t="s">
        <v>42</v>
      </c>
      <c r="G12" s="12" t="s">
        <v>42</v>
      </c>
      <c r="H12" s="12" t="s">
        <v>25</v>
      </c>
      <c r="I12" s="45">
        <v>67.5</v>
      </c>
      <c r="J12" s="60">
        <v>0.77690000000000003</v>
      </c>
      <c r="K12" s="66">
        <v>50</v>
      </c>
      <c r="L12" s="66">
        <v>55</v>
      </c>
      <c r="M12" s="77">
        <v>57.2</v>
      </c>
      <c r="N12" s="66"/>
      <c r="O12" s="89">
        <v>55</v>
      </c>
      <c r="P12" s="36">
        <f>J12*O12</f>
        <v>42.729500000000002</v>
      </c>
      <c r="Q12" s="98">
        <v>1</v>
      </c>
      <c r="R12" s="19"/>
    </row>
    <row r="13" spans="1:18" s="18" customFormat="1" ht="21.75" customHeight="1" x14ac:dyDescent="0.3">
      <c r="A13" s="47"/>
      <c r="B13" s="12"/>
      <c r="C13" s="20"/>
      <c r="D13" s="12"/>
      <c r="E13" s="11"/>
      <c r="F13" s="9"/>
      <c r="G13" s="12"/>
      <c r="H13" s="12"/>
      <c r="I13" s="45"/>
      <c r="J13" s="60"/>
      <c r="K13" s="66"/>
      <c r="L13" s="66"/>
      <c r="M13" s="77"/>
      <c r="N13" s="66"/>
      <c r="O13" s="89"/>
      <c r="P13" s="36"/>
      <c r="Q13" s="98"/>
      <c r="R13" s="19"/>
    </row>
    <row r="14" spans="1:18" s="18" customFormat="1" ht="21.75" customHeight="1" x14ac:dyDescent="0.3">
      <c r="A14" s="14"/>
      <c r="B14" s="157" t="s">
        <v>103</v>
      </c>
      <c r="C14" s="158"/>
      <c r="D14" s="158"/>
      <c r="E14" s="158"/>
      <c r="F14" s="158"/>
      <c r="G14" s="158"/>
      <c r="H14" s="159"/>
      <c r="I14" s="45"/>
      <c r="J14" s="60"/>
      <c r="K14" s="66"/>
      <c r="L14" s="66"/>
      <c r="M14" s="66"/>
      <c r="N14" s="66"/>
      <c r="O14" s="89"/>
      <c r="P14" s="37"/>
      <c r="Q14" s="98"/>
      <c r="R14" s="19"/>
    </row>
    <row r="15" spans="1:18" s="18" customFormat="1" ht="19.5" customHeight="1" x14ac:dyDescent="0.3">
      <c r="A15" s="47">
        <v>6</v>
      </c>
      <c r="B15" s="12" t="s">
        <v>33</v>
      </c>
      <c r="C15" s="20">
        <v>38939</v>
      </c>
      <c r="D15" s="12">
        <v>67.5</v>
      </c>
      <c r="E15" s="11" t="s">
        <v>32</v>
      </c>
      <c r="F15" s="12" t="s">
        <v>27</v>
      </c>
      <c r="G15" s="12" t="s">
        <v>27</v>
      </c>
      <c r="H15" s="12" t="s">
        <v>25</v>
      </c>
      <c r="I15" s="34">
        <v>65.150000000000006</v>
      </c>
      <c r="J15" s="61">
        <v>0.80100000000000005</v>
      </c>
      <c r="K15" s="67">
        <v>52.5</v>
      </c>
      <c r="L15" s="78">
        <v>60</v>
      </c>
      <c r="M15" s="78">
        <v>60</v>
      </c>
      <c r="N15" s="67"/>
      <c r="O15" s="90">
        <v>52.5</v>
      </c>
      <c r="P15" s="36">
        <f>J15*O15</f>
        <v>42.052500000000002</v>
      </c>
      <c r="Q15" s="12">
        <v>1</v>
      </c>
      <c r="R15" s="81"/>
    </row>
    <row r="16" spans="1:18" s="18" customFormat="1" ht="19.5" customHeight="1" x14ac:dyDescent="0.3">
      <c r="A16" s="83"/>
      <c r="B16" s="84"/>
      <c r="C16" s="85"/>
      <c r="D16" s="84"/>
      <c r="F16" s="84"/>
      <c r="G16" s="84"/>
      <c r="H16" s="84"/>
      <c r="I16" s="133"/>
      <c r="J16" s="134"/>
      <c r="K16" s="86"/>
      <c r="L16" s="135"/>
      <c r="M16" s="135"/>
      <c r="N16" s="86"/>
      <c r="O16" s="147"/>
      <c r="Q16" s="84"/>
      <c r="R16" s="87"/>
    </row>
    <row r="17" spans="1:18" s="18" customFormat="1" ht="19.5" customHeight="1" x14ac:dyDescent="0.3">
      <c r="A17" s="83"/>
      <c r="B17" s="153" t="s">
        <v>104</v>
      </c>
      <c r="C17" s="154"/>
      <c r="D17" s="154"/>
      <c r="E17" s="154"/>
      <c r="F17" s="154"/>
      <c r="G17" s="154"/>
      <c r="H17" s="154"/>
      <c r="I17" s="133"/>
      <c r="J17" s="134"/>
      <c r="K17" s="86"/>
      <c r="L17" s="86"/>
      <c r="M17" s="86"/>
      <c r="N17" s="86"/>
      <c r="O17" s="147"/>
      <c r="Q17" s="84"/>
      <c r="R17" s="87"/>
    </row>
    <row r="18" spans="1:18" s="18" customFormat="1" ht="18" customHeight="1" x14ac:dyDescent="0.3">
      <c r="A18" s="47">
        <v>7</v>
      </c>
      <c r="B18" s="12" t="s">
        <v>31</v>
      </c>
      <c r="C18" s="20">
        <v>39123</v>
      </c>
      <c r="D18" s="12">
        <v>60</v>
      </c>
      <c r="E18" s="11" t="s">
        <v>32</v>
      </c>
      <c r="F18" s="12" t="s">
        <v>27</v>
      </c>
      <c r="G18" s="12" t="s">
        <v>27</v>
      </c>
      <c r="H18" s="12" t="s">
        <v>25</v>
      </c>
      <c r="I18" s="46">
        <v>59.3</v>
      </c>
      <c r="J18" s="61">
        <v>0.82279999999999998</v>
      </c>
      <c r="K18" s="67">
        <v>67.5</v>
      </c>
      <c r="L18" s="78">
        <v>72.5</v>
      </c>
      <c r="M18" s="78">
        <v>72.5</v>
      </c>
      <c r="N18" s="67"/>
      <c r="O18" s="90">
        <v>67.5</v>
      </c>
      <c r="P18" s="36">
        <f>J18*O18</f>
        <v>55.539000000000001</v>
      </c>
      <c r="Q18" s="12">
        <v>1</v>
      </c>
      <c r="R18" s="81"/>
    </row>
    <row r="19" spans="1:18" s="18" customFormat="1" ht="18" customHeight="1" x14ac:dyDescent="0.3">
      <c r="A19" s="47">
        <v>8</v>
      </c>
      <c r="B19" s="12" t="s">
        <v>62</v>
      </c>
      <c r="C19" s="20">
        <v>38644</v>
      </c>
      <c r="D19" s="12">
        <v>82.5</v>
      </c>
      <c r="E19" s="11" t="s">
        <v>32</v>
      </c>
      <c r="F19" s="12" t="s">
        <v>27</v>
      </c>
      <c r="G19" s="12" t="s">
        <v>27</v>
      </c>
      <c r="H19" s="12" t="s">
        <v>25</v>
      </c>
      <c r="I19" s="46">
        <v>79.900000000000006</v>
      </c>
      <c r="J19" s="61">
        <v>0.63349999999999995</v>
      </c>
      <c r="K19" s="67">
        <v>72.5</v>
      </c>
      <c r="L19" s="67">
        <v>77.5</v>
      </c>
      <c r="M19" s="67">
        <v>80</v>
      </c>
      <c r="N19" s="67"/>
      <c r="O19" s="90">
        <v>80</v>
      </c>
      <c r="P19" s="36">
        <f>J19*O19</f>
        <v>50.679999999999993</v>
      </c>
      <c r="Q19" s="12">
        <v>2</v>
      </c>
      <c r="R19" s="81"/>
    </row>
    <row r="20" spans="1:18" s="18" customFormat="1" ht="19.5" customHeight="1" x14ac:dyDescent="0.3">
      <c r="A20" s="127"/>
      <c r="B20" s="127"/>
      <c r="C20" s="127"/>
      <c r="D20" s="127"/>
      <c r="E20" s="127"/>
      <c r="F20" s="127"/>
      <c r="G20" s="127"/>
      <c r="H20" s="127"/>
      <c r="I20" s="127"/>
      <c r="J20" s="128"/>
      <c r="K20" s="127"/>
      <c r="L20" s="127"/>
      <c r="M20" s="127"/>
      <c r="N20" s="127"/>
      <c r="O20" s="148"/>
      <c r="P20" s="127"/>
      <c r="Q20" s="132"/>
      <c r="R20" s="127"/>
    </row>
    <row r="21" spans="1:18" x14ac:dyDescent="0.3">
      <c r="A21" s="129"/>
      <c r="B21" s="153" t="s">
        <v>105</v>
      </c>
      <c r="C21" s="154"/>
      <c r="D21" s="154"/>
      <c r="E21" s="154"/>
      <c r="F21" s="154"/>
      <c r="G21" s="154"/>
      <c r="H21" s="154"/>
      <c r="I21" s="130"/>
      <c r="J21" s="131"/>
      <c r="K21" s="50"/>
      <c r="L21" s="50"/>
      <c r="M21" s="50"/>
      <c r="N21" s="50"/>
      <c r="O21" s="149"/>
      <c r="P21" s="132"/>
      <c r="Q21" s="130"/>
      <c r="R21" s="50"/>
    </row>
    <row r="22" spans="1:18" s="18" customFormat="1" ht="18.75" customHeight="1" x14ac:dyDescent="0.3">
      <c r="A22" s="117">
        <v>9</v>
      </c>
      <c r="B22" s="12" t="s">
        <v>44</v>
      </c>
      <c r="C22" s="20">
        <v>35802</v>
      </c>
      <c r="D22" s="12">
        <v>44</v>
      </c>
      <c r="E22" s="11" t="s">
        <v>15</v>
      </c>
      <c r="F22" s="12" t="s">
        <v>27</v>
      </c>
      <c r="G22" s="12" t="s">
        <v>27</v>
      </c>
      <c r="H22" s="12" t="s">
        <v>25</v>
      </c>
      <c r="I22" s="46">
        <v>43.1</v>
      </c>
      <c r="J22" s="61">
        <v>1.1261000000000001</v>
      </c>
      <c r="K22" s="67">
        <v>37.5</v>
      </c>
      <c r="L22" s="67">
        <v>40</v>
      </c>
      <c r="M22" s="78">
        <v>42.5</v>
      </c>
      <c r="N22" s="67"/>
      <c r="O22" s="90">
        <v>40</v>
      </c>
      <c r="P22" s="36">
        <f t="shared" ref="P22:P31" si="0">J22*O22</f>
        <v>45.044000000000004</v>
      </c>
      <c r="Q22" s="12">
        <v>2</v>
      </c>
      <c r="R22" s="81"/>
    </row>
    <row r="23" spans="1:18" s="18" customFormat="1" ht="21.75" customHeight="1" x14ac:dyDescent="0.3">
      <c r="A23" s="47">
        <v>10</v>
      </c>
      <c r="B23" s="118" t="s">
        <v>71</v>
      </c>
      <c r="C23" s="119">
        <v>37271</v>
      </c>
      <c r="D23" s="118">
        <v>44</v>
      </c>
      <c r="E23" s="120" t="s">
        <v>15</v>
      </c>
      <c r="F23" s="118" t="s">
        <v>27</v>
      </c>
      <c r="G23" s="121" t="s">
        <v>27</v>
      </c>
      <c r="H23" s="118" t="s">
        <v>25</v>
      </c>
      <c r="I23" s="122">
        <v>42.3</v>
      </c>
      <c r="J23" s="123">
        <v>1.145</v>
      </c>
      <c r="K23" s="124">
        <v>40</v>
      </c>
      <c r="L23" s="125">
        <v>42.5</v>
      </c>
      <c r="M23" s="125">
        <v>42.5</v>
      </c>
      <c r="N23" s="124"/>
      <c r="O23" s="150">
        <v>40</v>
      </c>
      <c r="P23" s="126">
        <f t="shared" si="0"/>
        <v>45.8</v>
      </c>
      <c r="Q23" s="136">
        <v>1</v>
      </c>
      <c r="R23" s="80"/>
    </row>
    <row r="24" spans="1:18" s="18" customFormat="1" x14ac:dyDescent="0.3">
      <c r="A24" s="117">
        <v>11</v>
      </c>
      <c r="B24" s="12" t="s">
        <v>86</v>
      </c>
      <c r="C24" s="20">
        <v>34300</v>
      </c>
      <c r="D24" s="12">
        <v>48</v>
      </c>
      <c r="E24" s="11" t="s">
        <v>15</v>
      </c>
      <c r="F24" s="9" t="s">
        <v>27</v>
      </c>
      <c r="G24" s="12" t="s">
        <v>27</v>
      </c>
      <c r="H24" s="12" t="s">
        <v>25</v>
      </c>
      <c r="I24" s="45">
        <v>44.9</v>
      </c>
      <c r="J24" s="60">
        <v>1.093</v>
      </c>
      <c r="K24" s="66">
        <v>30</v>
      </c>
      <c r="L24" s="66">
        <v>32.5</v>
      </c>
      <c r="M24" s="66">
        <v>35</v>
      </c>
      <c r="N24" s="66"/>
      <c r="O24" s="89">
        <v>35</v>
      </c>
      <c r="P24" s="36">
        <f t="shared" si="0"/>
        <v>38.254999999999995</v>
      </c>
      <c r="Q24" s="98">
        <v>1</v>
      </c>
      <c r="R24" s="38"/>
    </row>
    <row r="25" spans="1:18" s="18" customFormat="1" x14ac:dyDescent="0.3">
      <c r="A25" s="47">
        <v>12</v>
      </c>
      <c r="B25" s="12" t="s">
        <v>77</v>
      </c>
      <c r="C25" s="20">
        <v>28624</v>
      </c>
      <c r="D25" s="12">
        <v>52</v>
      </c>
      <c r="E25" s="11" t="s">
        <v>15</v>
      </c>
      <c r="F25" s="12" t="s">
        <v>27</v>
      </c>
      <c r="G25" s="12" t="s">
        <v>41</v>
      </c>
      <c r="H25" s="12" t="s">
        <v>25</v>
      </c>
      <c r="I25" s="45">
        <v>50.2</v>
      </c>
      <c r="J25" s="60">
        <v>0.99519999999999997</v>
      </c>
      <c r="K25" s="66">
        <v>35</v>
      </c>
      <c r="L25" s="66">
        <v>37.5</v>
      </c>
      <c r="M25" s="77">
        <v>40</v>
      </c>
      <c r="N25" s="66"/>
      <c r="O25" s="89">
        <v>37.5</v>
      </c>
      <c r="P25" s="36">
        <f t="shared" si="0"/>
        <v>37.32</v>
      </c>
      <c r="Q25" s="98">
        <v>1</v>
      </c>
      <c r="R25" s="56"/>
    </row>
    <row r="26" spans="1:18" s="18" customFormat="1" x14ac:dyDescent="0.3">
      <c r="A26" s="117">
        <v>13</v>
      </c>
      <c r="B26" s="12" t="s">
        <v>85</v>
      </c>
      <c r="C26" s="20">
        <v>27956</v>
      </c>
      <c r="D26" s="12">
        <v>56</v>
      </c>
      <c r="E26" s="11" t="s">
        <v>15</v>
      </c>
      <c r="F26" s="12" t="s">
        <v>27</v>
      </c>
      <c r="G26" s="12" t="s">
        <v>27</v>
      </c>
      <c r="H26" s="12" t="s">
        <v>25</v>
      </c>
      <c r="I26" s="45">
        <v>54.7</v>
      </c>
      <c r="J26" s="60">
        <v>0.92630000000000001</v>
      </c>
      <c r="K26" s="66">
        <v>50</v>
      </c>
      <c r="L26" s="66">
        <v>57.5</v>
      </c>
      <c r="M26" s="77">
        <v>60</v>
      </c>
      <c r="N26" s="66"/>
      <c r="O26" s="89">
        <v>57.5</v>
      </c>
      <c r="P26" s="36">
        <f t="shared" si="0"/>
        <v>53.262250000000002</v>
      </c>
      <c r="Q26" s="98">
        <v>2</v>
      </c>
      <c r="R26" s="39"/>
    </row>
    <row r="27" spans="1:18" s="18" customFormat="1" x14ac:dyDescent="0.3">
      <c r="A27" s="47">
        <v>14</v>
      </c>
      <c r="B27" s="9" t="s">
        <v>48</v>
      </c>
      <c r="C27" s="10">
        <v>25946</v>
      </c>
      <c r="D27" s="9">
        <v>56</v>
      </c>
      <c r="E27" s="11" t="s">
        <v>15</v>
      </c>
      <c r="F27" s="9" t="s">
        <v>27</v>
      </c>
      <c r="G27" s="9" t="s">
        <v>41</v>
      </c>
      <c r="H27" s="12" t="s">
        <v>25</v>
      </c>
      <c r="I27" s="45">
        <v>52</v>
      </c>
      <c r="J27" s="60">
        <v>0.96699999999999997</v>
      </c>
      <c r="K27" s="66">
        <v>57.5</v>
      </c>
      <c r="L27" s="66">
        <v>60</v>
      </c>
      <c r="M27" s="77">
        <v>62.5</v>
      </c>
      <c r="N27" s="66"/>
      <c r="O27" s="89">
        <v>60</v>
      </c>
      <c r="P27" s="36">
        <f t="shared" si="0"/>
        <v>58.019999999999996</v>
      </c>
      <c r="Q27" s="98">
        <v>1</v>
      </c>
      <c r="R27" s="39">
        <v>3</v>
      </c>
    </row>
    <row r="28" spans="1:18" s="18" customFormat="1" ht="20.25" customHeight="1" x14ac:dyDescent="0.3">
      <c r="A28" s="117">
        <v>15</v>
      </c>
      <c r="B28" s="9" t="s">
        <v>65</v>
      </c>
      <c r="C28" s="10">
        <v>31492</v>
      </c>
      <c r="D28" s="9">
        <v>60</v>
      </c>
      <c r="E28" s="11" t="s">
        <v>15</v>
      </c>
      <c r="F28" s="12" t="s">
        <v>27</v>
      </c>
      <c r="G28" s="12" t="s">
        <v>27</v>
      </c>
      <c r="H28" s="12" t="s">
        <v>25</v>
      </c>
      <c r="I28" s="45">
        <v>58.7</v>
      </c>
      <c r="J28" s="60">
        <v>0.87880000000000003</v>
      </c>
      <c r="K28" s="66">
        <v>57.5</v>
      </c>
      <c r="L28" s="66">
        <v>60</v>
      </c>
      <c r="M28" s="77">
        <v>62.5</v>
      </c>
      <c r="N28" s="66"/>
      <c r="O28" s="89">
        <v>60</v>
      </c>
      <c r="P28" s="36">
        <f t="shared" si="0"/>
        <v>52.728000000000002</v>
      </c>
      <c r="Q28" s="98">
        <v>1</v>
      </c>
      <c r="R28" s="40"/>
    </row>
    <row r="29" spans="1:18" s="18" customFormat="1" ht="18.75" customHeight="1" x14ac:dyDescent="0.3">
      <c r="A29" s="47">
        <v>16</v>
      </c>
      <c r="B29" s="9" t="s">
        <v>45</v>
      </c>
      <c r="C29" s="10">
        <v>29957</v>
      </c>
      <c r="D29" s="9">
        <v>67.5</v>
      </c>
      <c r="E29" s="11" t="s">
        <v>15</v>
      </c>
      <c r="F29" s="12" t="s">
        <v>46</v>
      </c>
      <c r="G29" s="12" t="s">
        <v>47</v>
      </c>
      <c r="H29" s="12" t="s">
        <v>25</v>
      </c>
      <c r="I29" s="45">
        <v>65.849999999999994</v>
      </c>
      <c r="J29" s="60">
        <v>0.79590000000000005</v>
      </c>
      <c r="K29" s="66">
        <v>57.5</v>
      </c>
      <c r="L29" s="66">
        <v>60</v>
      </c>
      <c r="M29" s="66">
        <v>62.5</v>
      </c>
      <c r="N29" s="66"/>
      <c r="O29" s="89">
        <v>62.5</v>
      </c>
      <c r="P29" s="36">
        <f t="shared" si="0"/>
        <v>49.743750000000006</v>
      </c>
      <c r="Q29" s="98">
        <v>3</v>
      </c>
      <c r="R29" s="40"/>
    </row>
    <row r="30" spans="1:18" s="18" customFormat="1" x14ac:dyDescent="0.3">
      <c r="A30" s="117">
        <v>17</v>
      </c>
      <c r="B30" s="9" t="s">
        <v>57</v>
      </c>
      <c r="C30" s="10">
        <v>29938</v>
      </c>
      <c r="D30" s="9">
        <v>67.5</v>
      </c>
      <c r="E30" s="11" t="s">
        <v>15</v>
      </c>
      <c r="F30" s="12" t="s">
        <v>17</v>
      </c>
      <c r="G30" s="12" t="s">
        <v>17</v>
      </c>
      <c r="H30" s="12" t="s">
        <v>25</v>
      </c>
      <c r="I30" s="45">
        <v>64.5</v>
      </c>
      <c r="J30" s="60">
        <v>0.8105</v>
      </c>
      <c r="K30" s="66">
        <v>70</v>
      </c>
      <c r="L30" s="66">
        <v>75</v>
      </c>
      <c r="M30" s="77">
        <v>80</v>
      </c>
      <c r="N30" s="66"/>
      <c r="O30" s="89">
        <v>75</v>
      </c>
      <c r="P30" s="36">
        <f t="shared" si="0"/>
        <v>60.787500000000001</v>
      </c>
      <c r="Q30" s="98">
        <v>2</v>
      </c>
      <c r="R30" s="40">
        <v>2</v>
      </c>
    </row>
    <row r="31" spans="1:18" s="18" customFormat="1" x14ac:dyDescent="0.3">
      <c r="A31" s="47">
        <v>18</v>
      </c>
      <c r="B31" s="12" t="s">
        <v>69</v>
      </c>
      <c r="C31" s="20">
        <v>37319</v>
      </c>
      <c r="D31" s="12">
        <v>67.5</v>
      </c>
      <c r="E31" s="11" t="s">
        <v>15</v>
      </c>
      <c r="F31" s="12" t="s">
        <v>27</v>
      </c>
      <c r="G31" s="12" t="s">
        <v>41</v>
      </c>
      <c r="H31" s="12" t="s">
        <v>25</v>
      </c>
      <c r="I31" s="46">
        <v>66.400000000000006</v>
      </c>
      <c r="J31" s="61">
        <v>0.79179999999999995</v>
      </c>
      <c r="K31" s="67">
        <v>77.5</v>
      </c>
      <c r="L31" s="67">
        <v>80</v>
      </c>
      <c r="M31" s="67">
        <v>82.5</v>
      </c>
      <c r="N31" s="67"/>
      <c r="O31" s="90">
        <v>82.5</v>
      </c>
      <c r="P31" s="36">
        <f t="shared" si="0"/>
        <v>65.323499999999996</v>
      </c>
      <c r="Q31" s="98">
        <v>1</v>
      </c>
      <c r="R31" s="38">
        <v>1</v>
      </c>
    </row>
    <row r="32" spans="1:18" s="18" customFormat="1" x14ac:dyDescent="0.3">
      <c r="A32" s="117">
        <v>19</v>
      </c>
      <c r="B32" s="12" t="s">
        <v>77</v>
      </c>
      <c r="C32" s="20">
        <v>28624</v>
      </c>
      <c r="D32" s="12">
        <v>52</v>
      </c>
      <c r="E32" s="11" t="s">
        <v>34</v>
      </c>
      <c r="F32" s="12" t="s">
        <v>27</v>
      </c>
      <c r="G32" s="12" t="s">
        <v>41</v>
      </c>
      <c r="H32" s="12" t="s">
        <v>25</v>
      </c>
      <c r="I32" s="45">
        <v>50.2</v>
      </c>
      <c r="J32" s="60">
        <v>1.0042</v>
      </c>
      <c r="K32" s="66">
        <v>35</v>
      </c>
      <c r="L32" s="66">
        <v>37.5</v>
      </c>
      <c r="M32" s="77">
        <v>40</v>
      </c>
      <c r="N32" s="66"/>
      <c r="O32" s="89">
        <v>37.5</v>
      </c>
      <c r="P32" s="36">
        <f>J32*O32</f>
        <v>37.657499999999999</v>
      </c>
      <c r="Q32" s="98"/>
      <c r="R32" s="31"/>
    </row>
    <row r="33" spans="1:18" s="18" customFormat="1" x14ac:dyDescent="0.3">
      <c r="A33" s="47">
        <v>20</v>
      </c>
      <c r="B33" s="12" t="s">
        <v>85</v>
      </c>
      <c r="C33" s="20">
        <v>27956</v>
      </c>
      <c r="D33" s="12">
        <v>56</v>
      </c>
      <c r="E33" s="11" t="s">
        <v>34</v>
      </c>
      <c r="F33" s="12" t="s">
        <v>27</v>
      </c>
      <c r="G33" s="12" t="s">
        <v>27</v>
      </c>
      <c r="H33" s="12" t="s">
        <v>25</v>
      </c>
      <c r="I33" s="45">
        <v>54.7</v>
      </c>
      <c r="J33" s="60">
        <v>0.93459999999999999</v>
      </c>
      <c r="K33" s="66">
        <v>50</v>
      </c>
      <c r="L33" s="66">
        <v>57.5</v>
      </c>
      <c r="M33" s="77">
        <v>60</v>
      </c>
      <c r="N33" s="66"/>
      <c r="O33" s="89">
        <v>57.5</v>
      </c>
      <c r="P33" s="36">
        <f>J33*O33</f>
        <v>53.7395</v>
      </c>
      <c r="Q33" s="98">
        <v>2</v>
      </c>
      <c r="R33" s="38"/>
    </row>
    <row r="34" spans="1:18" s="18" customFormat="1" x14ac:dyDescent="0.3">
      <c r="A34" s="117">
        <v>21</v>
      </c>
      <c r="B34" s="9" t="s">
        <v>48</v>
      </c>
      <c r="C34" s="10">
        <v>25946</v>
      </c>
      <c r="D34" s="9">
        <v>56</v>
      </c>
      <c r="E34" s="11" t="s">
        <v>34</v>
      </c>
      <c r="F34" s="9" t="s">
        <v>27</v>
      </c>
      <c r="G34" s="9" t="s">
        <v>41</v>
      </c>
      <c r="H34" s="12" t="s">
        <v>25</v>
      </c>
      <c r="I34" s="45">
        <v>52</v>
      </c>
      <c r="J34" s="60">
        <v>1.1343000000000001</v>
      </c>
      <c r="K34" s="66">
        <v>57.5</v>
      </c>
      <c r="L34" s="66">
        <v>60</v>
      </c>
      <c r="M34" s="77">
        <v>62.5</v>
      </c>
      <c r="N34" s="66"/>
      <c r="O34" s="89">
        <v>60</v>
      </c>
      <c r="P34" s="36">
        <f>J34*O34</f>
        <v>68.058000000000007</v>
      </c>
      <c r="Q34" s="98">
        <v>1</v>
      </c>
      <c r="R34" s="39"/>
    </row>
    <row r="35" spans="1:18" s="18" customFormat="1" x14ac:dyDescent="0.3">
      <c r="A35" s="47">
        <v>22</v>
      </c>
      <c r="B35" s="12" t="s">
        <v>79</v>
      </c>
      <c r="C35" s="20">
        <v>28700</v>
      </c>
      <c r="D35" s="12">
        <v>67.5</v>
      </c>
      <c r="E35" s="11" t="s">
        <v>34</v>
      </c>
      <c r="F35" s="12" t="s">
        <v>27</v>
      </c>
      <c r="G35" s="12" t="s">
        <v>27</v>
      </c>
      <c r="H35" s="12" t="s">
        <v>25</v>
      </c>
      <c r="I35" s="46">
        <v>65.900000000000006</v>
      </c>
      <c r="J35" s="61">
        <v>0.80310000000000004</v>
      </c>
      <c r="K35" s="67">
        <v>57.5</v>
      </c>
      <c r="L35" s="78">
        <v>60</v>
      </c>
      <c r="M35" s="67">
        <v>60</v>
      </c>
      <c r="N35" s="67"/>
      <c r="O35" s="90">
        <v>60</v>
      </c>
      <c r="P35" s="36">
        <f>J35*O35</f>
        <v>48.186</v>
      </c>
      <c r="Q35" s="99">
        <v>3</v>
      </c>
      <c r="R35" s="81"/>
    </row>
    <row r="36" spans="1:18" s="18" customFormat="1" x14ac:dyDescent="0.3">
      <c r="J36" s="62"/>
      <c r="O36" s="151"/>
      <c r="Q36" s="24"/>
    </row>
    <row r="37" spans="1:18" s="18" customFormat="1" x14ac:dyDescent="0.3">
      <c r="B37" s="153" t="s">
        <v>106</v>
      </c>
      <c r="C37" s="154"/>
      <c r="D37" s="154"/>
      <c r="E37" s="154"/>
      <c r="F37" s="154"/>
      <c r="G37" s="154"/>
      <c r="H37" s="154"/>
      <c r="J37" s="62"/>
      <c r="O37" s="151"/>
      <c r="Q37" s="24"/>
    </row>
    <row r="38" spans="1:18" s="18" customFormat="1" x14ac:dyDescent="0.3">
      <c r="A38" s="47">
        <v>23</v>
      </c>
      <c r="B38" s="12" t="s">
        <v>87</v>
      </c>
      <c r="C38" s="20">
        <v>35730</v>
      </c>
      <c r="D38" s="12">
        <v>56</v>
      </c>
      <c r="E38" s="11" t="s">
        <v>15</v>
      </c>
      <c r="F38" s="12" t="s">
        <v>88</v>
      </c>
      <c r="G38" s="12" t="s">
        <v>88</v>
      </c>
      <c r="H38" s="12" t="s">
        <v>25</v>
      </c>
      <c r="I38" s="33">
        <v>54.96</v>
      </c>
      <c r="J38" s="60">
        <v>0.89239999999999997</v>
      </c>
      <c r="K38" s="66">
        <v>75</v>
      </c>
      <c r="L38" s="66">
        <v>85</v>
      </c>
      <c r="M38" s="77">
        <v>87.5</v>
      </c>
      <c r="N38" s="66"/>
      <c r="O38" s="89">
        <v>85</v>
      </c>
      <c r="P38" s="36">
        <f t="shared" ref="P38" si="1">J38*O38</f>
        <v>75.853999999999999</v>
      </c>
      <c r="Q38" s="98">
        <v>1</v>
      </c>
      <c r="R38" s="39"/>
    </row>
    <row r="39" spans="1:18" s="18" customFormat="1" x14ac:dyDescent="0.3">
      <c r="A39" s="47">
        <v>24</v>
      </c>
      <c r="B39" s="9" t="s">
        <v>28</v>
      </c>
      <c r="C39" s="10">
        <v>36917</v>
      </c>
      <c r="D39" s="9">
        <v>75</v>
      </c>
      <c r="E39" s="11" t="s">
        <v>15</v>
      </c>
      <c r="F39" s="9" t="s">
        <v>27</v>
      </c>
      <c r="G39" s="9" t="s">
        <v>27</v>
      </c>
      <c r="H39" s="12" t="s">
        <v>25</v>
      </c>
      <c r="I39" s="33">
        <v>73.849999999999994</v>
      </c>
      <c r="J39" s="60">
        <v>0.67300000000000004</v>
      </c>
      <c r="K39" s="77">
        <v>112.5</v>
      </c>
      <c r="L39" s="77">
        <v>112.5</v>
      </c>
      <c r="M39" s="77">
        <v>112.5</v>
      </c>
      <c r="N39" s="77">
        <v>112.5</v>
      </c>
      <c r="O39" s="89"/>
      <c r="P39" s="36">
        <f t="shared" ref="P39:P51" si="2">J39*O39</f>
        <v>0</v>
      </c>
      <c r="Q39" s="98"/>
      <c r="R39" s="31"/>
    </row>
    <row r="40" spans="1:18" s="18" customFormat="1" x14ac:dyDescent="0.3">
      <c r="A40" s="47">
        <v>25</v>
      </c>
      <c r="B40" s="12" t="s">
        <v>68</v>
      </c>
      <c r="C40" s="20">
        <v>32973</v>
      </c>
      <c r="D40" s="12">
        <v>75</v>
      </c>
      <c r="E40" s="11" t="s">
        <v>15</v>
      </c>
      <c r="F40" s="12" t="s">
        <v>17</v>
      </c>
      <c r="G40" s="12" t="s">
        <v>17</v>
      </c>
      <c r="H40" s="12" t="s">
        <v>25</v>
      </c>
      <c r="I40" s="33">
        <v>74.099999999999994</v>
      </c>
      <c r="J40" s="60">
        <v>0.67079999999999995</v>
      </c>
      <c r="K40" s="66">
        <v>155</v>
      </c>
      <c r="L40" s="66">
        <v>162.5</v>
      </c>
      <c r="M40" s="66">
        <v>170</v>
      </c>
      <c r="N40" s="66"/>
      <c r="O40" s="89">
        <v>170</v>
      </c>
      <c r="P40" s="36">
        <f t="shared" si="2"/>
        <v>114.03599999999999</v>
      </c>
      <c r="Q40" s="98">
        <v>1</v>
      </c>
      <c r="R40" s="41">
        <v>1</v>
      </c>
    </row>
    <row r="41" spans="1:18" s="18" customFormat="1" ht="23.25" customHeight="1" x14ac:dyDescent="0.3">
      <c r="A41" s="47">
        <v>26</v>
      </c>
      <c r="B41" s="9" t="s">
        <v>66</v>
      </c>
      <c r="C41" s="10">
        <v>29354</v>
      </c>
      <c r="D41" s="9">
        <v>82.5</v>
      </c>
      <c r="E41" s="11" t="s">
        <v>15</v>
      </c>
      <c r="F41" s="9" t="s">
        <v>17</v>
      </c>
      <c r="G41" s="12" t="s">
        <v>17</v>
      </c>
      <c r="H41" s="12" t="s">
        <v>25</v>
      </c>
      <c r="I41" s="33">
        <v>78.05</v>
      </c>
      <c r="J41" s="60">
        <v>0.64419999999999999</v>
      </c>
      <c r="K41" s="66">
        <v>145</v>
      </c>
      <c r="L41" s="66">
        <v>150</v>
      </c>
      <c r="M41" s="66">
        <v>155</v>
      </c>
      <c r="N41" s="66"/>
      <c r="O41" s="89">
        <v>155</v>
      </c>
      <c r="P41" s="36">
        <f t="shared" si="2"/>
        <v>99.850999999999999</v>
      </c>
      <c r="Q41" s="98">
        <v>1</v>
      </c>
      <c r="R41" s="29"/>
    </row>
    <row r="42" spans="1:18" s="18" customFormat="1" x14ac:dyDescent="0.3">
      <c r="A42" s="47">
        <v>27</v>
      </c>
      <c r="B42" s="12" t="s">
        <v>89</v>
      </c>
      <c r="C42" s="20">
        <v>33589</v>
      </c>
      <c r="D42" s="12">
        <v>90</v>
      </c>
      <c r="E42" s="11" t="s">
        <v>15</v>
      </c>
      <c r="F42" s="12" t="s">
        <v>27</v>
      </c>
      <c r="G42" s="12" t="s">
        <v>27</v>
      </c>
      <c r="H42" s="12" t="s">
        <v>25</v>
      </c>
      <c r="I42" s="33">
        <v>86.8</v>
      </c>
      <c r="J42" s="60">
        <v>0.59860000000000002</v>
      </c>
      <c r="K42" s="66">
        <v>132.5</v>
      </c>
      <c r="L42" s="66">
        <v>135</v>
      </c>
      <c r="M42" s="77">
        <v>137.5</v>
      </c>
      <c r="N42" s="66"/>
      <c r="O42" s="89">
        <v>135</v>
      </c>
      <c r="P42" s="36">
        <f t="shared" si="2"/>
        <v>80.811000000000007</v>
      </c>
      <c r="Q42" s="98">
        <v>2</v>
      </c>
      <c r="R42" s="39"/>
    </row>
    <row r="43" spans="1:18" s="18" customFormat="1" x14ac:dyDescent="0.3">
      <c r="A43" s="47">
        <v>28</v>
      </c>
      <c r="B43" s="12" t="s">
        <v>70</v>
      </c>
      <c r="C43" s="20">
        <v>32657</v>
      </c>
      <c r="D43" s="12">
        <v>90</v>
      </c>
      <c r="E43" s="11" t="s">
        <v>15</v>
      </c>
      <c r="F43" s="12" t="s">
        <v>27</v>
      </c>
      <c r="G43" s="12" t="s">
        <v>27</v>
      </c>
      <c r="H43" s="12" t="s">
        <v>25</v>
      </c>
      <c r="I43" s="33">
        <v>86.35</v>
      </c>
      <c r="J43" s="60">
        <v>0.60089999999999999</v>
      </c>
      <c r="K43" s="66">
        <v>160</v>
      </c>
      <c r="L43" s="66">
        <v>165</v>
      </c>
      <c r="M43" s="66">
        <v>170</v>
      </c>
      <c r="N43" s="66"/>
      <c r="O43" s="89">
        <v>170</v>
      </c>
      <c r="P43" s="36">
        <f t="shared" si="2"/>
        <v>102.15299999999999</v>
      </c>
      <c r="Q43" s="98">
        <v>1</v>
      </c>
      <c r="R43" s="38"/>
    </row>
    <row r="44" spans="1:18" s="18" customFormat="1" x14ac:dyDescent="0.3">
      <c r="A44" s="47">
        <v>29</v>
      </c>
      <c r="B44" s="9" t="s">
        <v>37</v>
      </c>
      <c r="C44" s="10">
        <v>33726</v>
      </c>
      <c r="D44" s="9">
        <v>100</v>
      </c>
      <c r="E44" s="11" t="s">
        <v>15</v>
      </c>
      <c r="F44" s="9" t="s">
        <v>38</v>
      </c>
      <c r="G44" s="9" t="s">
        <v>38</v>
      </c>
      <c r="H44" s="12" t="s">
        <v>25</v>
      </c>
      <c r="I44" s="33">
        <v>91.75</v>
      </c>
      <c r="J44" s="60">
        <v>0.5786</v>
      </c>
      <c r="K44" s="66">
        <v>180</v>
      </c>
      <c r="L44" s="66">
        <v>187.5</v>
      </c>
      <c r="M44" s="77">
        <v>197.5</v>
      </c>
      <c r="N44" s="66"/>
      <c r="O44" s="89">
        <v>187.5</v>
      </c>
      <c r="P44" s="36">
        <f t="shared" si="2"/>
        <v>108.4875</v>
      </c>
      <c r="Q44" s="98">
        <v>2</v>
      </c>
      <c r="R44" s="38">
        <v>2</v>
      </c>
    </row>
    <row r="45" spans="1:18" s="18" customFormat="1" x14ac:dyDescent="0.3">
      <c r="A45" s="47">
        <v>30</v>
      </c>
      <c r="B45" s="12" t="s">
        <v>73</v>
      </c>
      <c r="C45" s="20">
        <v>31751</v>
      </c>
      <c r="D45" s="12">
        <v>100</v>
      </c>
      <c r="E45" s="11" t="s">
        <v>15</v>
      </c>
      <c r="F45" s="12" t="s">
        <v>74</v>
      </c>
      <c r="G45" s="12" t="s">
        <v>74</v>
      </c>
      <c r="H45" s="12" t="s">
        <v>25</v>
      </c>
      <c r="I45" s="33">
        <v>91.9</v>
      </c>
      <c r="J45" s="60">
        <v>0.57820000000000005</v>
      </c>
      <c r="K45" s="66">
        <v>170</v>
      </c>
      <c r="L45" s="66">
        <v>180</v>
      </c>
      <c r="M45" s="77">
        <v>185</v>
      </c>
      <c r="N45" s="66"/>
      <c r="O45" s="89">
        <v>180</v>
      </c>
      <c r="P45" s="36">
        <f t="shared" si="2"/>
        <v>104.07600000000001</v>
      </c>
      <c r="Q45" s="98"/>
      <c r="R45" s="39"/>
    </row>
    <row r="46" spans="1:18" s="18" customFormat="1" x14ac:dyDescent="0.3">
      <c r="A46" s="47">
        <v>31</v>
      </c>
      <c r="B46" s="12" t="s">
        <v>29</v>
      </c>
      <c r="C46" s="20">
        <v>31482</v>
      </c>
      <c r="D46" s="12">
        <v>100</v>
      </c>
      <c r="E46" s="11" t="s">
        <v>15</v>
      </c>
      <c r="F46" s="9" t="s">
        <v>27</v>
      </c>
      <c r="G46" s="25" t="s">
        <v>30</v>
      </c>
      <c r="H46" s="12" t="s">
        <v>25</v>
      </c>
      <c r="I46" s="33">
        <v>99.75</v>
      </c>
      <c r="J46" s="60">
        <v>0.55449999999999999</v>
      </c>
      <c r="K46" s="66">
        <v>170</v>
      </c>
      <c r="L46" s="66">
        <v>185</v>
      </c>
      <c r="M46" s="66">
        <v>190</v>
      </c>
      <c r="N46" s="66"/>
      <c r="O46" s="89">
        <v>190</v>
      </c>
      <c r="P46" s="36">
        <f t="shared" si="2"/>
        <v>105.355</v>
      </c>
      <c r="Q46" s="98">
        <v>1</v>
      </c>
      <c r="R46" s="29"/>
    </row>
    <row r="47" spans="1:18" s="18" customFormat="1" x14ac:dyDescent="0.3">
      <c r="A47" s="47">
        <v>32</v>
      </c>
      <c r="B47" s="9" t="s">
        <v>55</v>
      </c>
      <c r="C47" s="10">
        <v>35574</v>
      </c>
      <c r="D47" s="9">
        <v>100</v>
      </c>
      <c r="E47" s="11" t="s">
        <v>15</v>
      </c>
      <c r="F47" s="9" t="s">
        <v>17</v>
      </c>
      <c r="G47" s="9" t="s">
        <v>17</v>
      </c>
      <c r="H47" s="12" t="s">
        <v>25</v>
      </c>
      <c r="I47" s="33">
        <v>99.25</v>
      </c>
      <c r="J47" s="60">
        <v>0.55579999999999996</v>
      </c>
      <c r="K47" s="66">
        <v>170</v>
      </c>
      <c r="L47" s="66">
        <v>180</v>
      </c>
      <c r="M47" s="66">
        <v>185</v>
      </c>
      <c r="N47" s="66"/>
      <c r="O47" s="89">
        <v>185</v>
      </c>
      <c r="P47" s="36">
        <f t="shared" si="2"/>
        <v>102.82299999999999</v>
      </c>
      <c r="Q47" s="98">
        <v>3</v>
      </c>
      <c r="R47" s="56"/>
    </row>
    <row r="48" spans="1:18" s="18" customFormat="1" x14ac:dyDescent="0.3">
      <c r="A48" s="47">
        <v>33</v>
      </c>
      <c r="B48" s="12" t="s">
        <v>78</v>
      </c>
      <c r="C48" s="20">
        <v>33178</v>
      </c>
      <c r="D48" s="12">
        <v>110</v>
      </c>
      <c r="E48" s="11" t="s">
        <v>15</v>
      </c>
      <c r="F48" s="12" t="s">
        <v>27</v>
      </c>
      <c r="G48" s="12" t="s">
        <v>41</v>
      </c>
      <c r="H48" s="12" t="s">
        <v>25</v>
      </c>
      <c r="I48" s="45">
        <v>109.2</v>
      </c>
      <c r="J48" s="60">
        <v>0.53749999999999998</v>
      </c>
      <c r="K48" s="66">
        <v>115</v>
      </c>
      <c r="L48" s="66">
        <v>122.5</v>
      </c>
      <c r="M48" s="66">
        <v>130</v>
      </c>
      <c r="N48" s="66"/>
      <c r="O48" s="89">
        <v>130</v>
      </c>
      <c r="P48" s="36">
        <f t="shared" si="2"/>
        <v>69.875</v>
      </c>
      <c r="Q48" s="98">
        <v>3</v>
      </c>
      <c r="R48" s="56"/>
    </row>
    <row r="49" spans="1:18" s="18" customFormat="1" x14ac:dyDescent="0.3">
      <c r="A49" s="47">
        <v>34</v>
      </c>
      <c r="B49" s="12" t="s">
        <v>90</v>
      </c>
      <c r="C49" s="20">
        <v>34125</v>
      </c>
      <c r="D49" s="12">
        <v>110</v>
      </c>
      <c r="E49" s="11" t="s">
        <v>15</v>
      </c>
      <c r="F49" s="12" t="s">
        <v>27</v>
      </c>
      <c r="G49" s="12" t="s">
        <v>41</v>
      </c>
      <c r="H49" s="12" t="s">
        <v>25</v>
      </c>
      <c r="I49" s="48">
        <v>107.35</v>
      </c>
      <c r="J49" s="63">
        <v>0.54010000000000002</v>
      </c>
      <c r="K49" s="66">
        <v>170</v>
      </c>
      <c r="L49" s="68">
        <v>182.5</v>
      </c>
      <c r="M49" s="69"/>
      <c r="N49" s="69"/>
      <c r="O49" s="89">
        <v>182.5</v>
      </c>
      <c r="P49" s="36">
        <f t="shared" si="2"/>
        <v>98.568250000000006</v>
      </c>
      <c r="Q49" s="98">
        <v>2</v>
      </c>
      <c r="R49" s="56"/>
    </row>
    <row r="50" spans="1:18" s="18" customFormat="1" x14ac:dyDescent="0.3">
      <c r="A50" s="47">
        <v>35</v>
      </c>
      <c r="B50" s="12" t="s">
        <v>60</v>
      </c>
      <c r="C50" s="20">
        <v>27612</v>
      </c>
      <c r="D50" s="12">
        <v>110</v>
      </c>
      <c r="E50" s="11" t="s">
        <v>15</v>
      </c>
      <c r="F50" s="12" t="s">
        <v>61</v>
      </c>
      <c r="G50" s="12" t="s">
        <v>61</v>
      </c>
      <c r="H50" s="12" t="s">
        <v>25</v>
      </c>
      <c r="I50" s="48">
        <v>106</v>
      </c>
      <c r="J50" s="63">
        <v>0.54210000000000003</v>
      </c>
      <c r="K50" s="66">
        <v>185</v>
      </c>
      <c r="L50" s="68">
        <v>192.5</v>
      </c>
      <c r="M50" s="69">
        <v>195</v>
      </c>
      <c r="N50" s="69"/>
      <c r="O50" s="89">
        <v>195</v>
      </c>
      <c r="P50" s="36">
        <f t="shared" si="2"/>
        <v>105.70950000000001</v>
      </c>
      <c r="Q50" s="98">
        <v>1</v>
      </c>
      <c r="R50" s="56">
        <v>3</v>
      </c>
    </row>
    <row r="51" spans="1:18" s="18" customFormat="1" x14ac:dyDescent="0.3">
      <c r="A51" s="47">
        <v>36</v>
      </c>
      <c r="B51" s="12" t="s">
        <v>43</v>
      </c>
      <c r="C51" s="20">
        <v>33952</v>
      </c>
      <c r="D51" s="12">
        <v>125</v>
      </c>
      <c r="E51" s="11" t="s">
        <v>15</v>
      </c>
      <c r="F51" s="12" t="s">
        <v>27</v>
      </c>
      <c r="G51" s="12" t="s">
        <v>41</v>
      </c>
      <c r="H51" s="12" t="s">
        <v>25</v>
      </c>
      <c r="I51" s="45">
        <v>115.95</v>
      </c>
      <c r="J51" s="60">
        <v>0.53049999999999997</v>
      </c>
      <c r="K51" s="66">
        <v>177.5</v>
      </c>
      <c r="L51" s="66">
        <v>182.5</v>
      </c>
      <c r="M51" s="77">
        <v>187.5</v>
      </c>
      <c r="N51" s="66"/>
      <c r="O51" s="89">
        <v>182.5</v>
      </c>
      <c r="P51" s="36">
        <f t="shared" si="2"/>
        <v>96.816249999999997</v>
      </c>
      <c r="Q51" s="98">
        <v>1</v>
      </c>
      <c r="R51" s="56"/>
    </row>
    <row r="52" spans="1:18" s="18" customFormat="1" ht="21.75" customHeight="1" x14ac:dyDescent="0.3">
      <c r="A52" s="47">
        <v>37</v>
      </c>
      <c r="B52" s="9" t="s">
        <v>66</v>
      </c>
      <c r="C52" s="10">
        <v>29354</v>
      </c>
      <c r="D52" s="9">
        <v>82.5</v>
      </c>
      <c r="E52" s="11" t="s">
        <v>34</v>
      </c>
      <c r="F52" s="9" t="s">
        <v>17</v>
      </c>
      <c r="G52" s="12" t="s">
        <v>17</v>
      </c>
      <c r="H52" s="12" t="s">
        <v>25</v>
      </c>
      <c r="I52" s="33">
        <v>78.05</v>
      </c>
      <c r="J52" s="60">
        <v>0.64610000000000001</v>
      </c>
      <c r="K52" s="66">
        <v>145</v>
      </c>
      <c r="L52" s="66">
        <v>150</v>
      </c>
      <c r="M52" s="66">
        <v>155</v>
      </c>
      <c r="N52" s="66"/>
      <c r="O52" s="89">
        <v>155</v>
      </c>
      <c r="P52" s="36">
        <f>J52*O52</f>
        <v>100.1455</v>
      </c>
      <c r="Q52" s="99">
        <v>1</v>
      </c>
      <c r="R52" s="57"/>
    </row>
    <row r="53" spans="1:18" ht="18" customHeight="1" x14ac:dyDescent="0.25">
      <c r="A53" s="47">
        <v>38</v>
      </c>
      <c r="B53" s="9" t="s">
        <v>51</v>
      </c>
      <c r="C53" s="20">
        <v>25577</v>
      </c>
      <c r="D53" s="12">
        <v>67.5</v>
      </c>
      <c r="E53" s="11" t="s">
        <v>34</v>
      </c>
      <c r="F53" s="12" t="s">
        <v>17</v>
      </c>
      <c r="G53" s="12" t="s">
        <v>17</v>
      </c>
      <c r="H53" s="12" t="s">
        <v>52</v>
      </c>
      <c r="I53" s="34">
        <v>54.65</v>
      </c>
      <c r="J53" s="61">
        <v>1.0833999999999999</v>
      </c>
      <c r="K53" s="67">
        <v>110</v>
      </c>
      <c r="L53" s="78">
        <v>115</v>
      </c>
      <c r="M53" s="78">
        <v>115</v>
      </c>
      <c r="N53" s="67"/>
      <c r="O53" s="90">
        <v>110</v>
      </c>
      <c r="P53" s="36">
        <f>J53*O53</f>
        <v>119.17399999999999</v>
      </c>
      <c r="Q53" s="99">
        <v>1</v>
      </c>
      <c r="R53" s="6"/>
    </row>
    <row r="54" spans="1:18" s="18" customFormat="1" x14ac:dyDescent="0.3">
      <c r="A54" s="47">
        <v>39</v>
      </c>
      <c r="B54" s="12" t="s">
        <v>39</v>
      </c>
      <c r="C54" s="20">
        <v>18481</v>
      </c>
      <c r="D54" s="12">
        <v>72.5</v>
      </c>
      <c r="E54" s="11" t="s">
        <v>40</v>
      </c>
      <c r="F54" s="12" t="s">
        <v>27</v>
      </c>
      <c r="G54" s="12" t="s">
        <v>27</v>
      </c>
      <c r="H54" s="12" t="s">
        <v>25</v>
      </c>
      <c r="I54" s="51">
        <v>71.849999999999994</v>
      </c>
      <c r="J54" s="64">
        <v>1.4191</v>
      </c>
      <c r="K54" s="67">
        <v>75</v>
      </c>
      <c r="L54" s="70">
        <v>77.5</v>
      </c>
      <c r="M54" s="72">
        <v>80</v>
      </c>
      <c r="N54" s="72"/>
      <c r="O54" s="90">
        <v>80</v>
      </c>
      <c r="P54" s="36">
        <f t="shared" ref="P54" si="3">J54*O54</f>
        <v>113.52800000000001</v>
      </c>
      <c r="Q54" s="99">
        <v>1</v>
      </c>
      <c r="R54" s="79"/>
    </row>
    <row r="55" spans="1:18" ht="18" customHeight="1" x14ac:dyDescent="0.3">
      <c r="Q55" s="43"/>
    </row>
    <row r="56" spans="1:18" s="18" customFormat="1" x14ac:dyDescent="0.3">
      <c r="A56" s="47"/>
      <c r="B56" s="153" t="s">
        <v>107</v>
      </c>
      <c r="C56" s="154"/>
      <c r="D56" s="154"/>
      <c r="E56" s="154"/>
      <c r="F56" s="154"/>
      <c r="G56" s="154"/>
      <c r="H56" s="154"/>
      <c r="I56" s="58"/>
      <c r="J56" s="60"/>
      <c r="K56" s="66"/>
      <c r="L56" s="66"/>
      <c r="M56" s="66"/>
      <c r="N56" s="66"/>
      <c r="O56" s="89"/>
      <c r="P56" s="36"/>
      <c r="Q56" s="98"/>
      <c r="R56" s="9"/>
    </row>
    <row r="57" spans="1:18" s="18" customFormat="1" x14ac:dyDescent="0.3">
      <c r="A57" s="47">
        <v>51</v>
      </c>
      <c r="B57" s="12" t="s">
        <v>36</v>
      </c>
      <c r="C57" s="20">
        <v>33482</v>
      </c>
      <c r="D57" s="12">
        <v>90</v>
      </c>
      <c r="E57" s="11" t="s">
        <v>15</v>
      </c>
      <c r="F57" s="9" t="s">
        <v>17</v>
      </c>
      <c r="G57" s="12" t="s">
        <v>17</v>
      </c>
      <c r="H57" s="13"/>
      <c r="I57" s="58">
        <v>88.65</v>
      </c>
      <c r="J57" s="60">
        <v>0.59050000000000002</v>
      </c>
      <c r="K57" s="66">
        <v>100</v>
      </c>
      <c r="L57" s="66">
        <v>115</v>
      </c>
      <c r="M57" s="77">
        <v>125</v>
      </c>
      <c r="N57" s="66"/>
      <c r="O57" s="89">
        <v>115</v>
      </c>
      <c r="P57" s="36">
        <f t="shared" ref="P57:P60" si="4">J57*O57</f>
        <v>67.907499999999999</v>
      </c>
      <c r="Q57" s="98">
        <v>3</v>
      </c>
      <c r="R57" s="9"/>
    </row>
    <row r="58" spans="1:18" s="18" customFormat="1" x14ac:dyDescent="0.3">
      <c r="A58" s="47">
        <v>52</v>
      </c>
      <c r="B58" s="12" t="s">
        <v>81</v>
      </c>
      <c r="C58" s="20">
        <v>35716</v>
      </c>
      <c r="D58" s="12">
        <v>82.5</v>
      </c>
      <c r="E58" s="11" t="s">
        <v>15</v>
      </c>
      <c r="F58" s="12" t="s">
        <v>27</v>
      </c>
      <c r="G58" s="12" t="s">
        <v>27</v>
      </c>
      <c r="H58" s="13"/>
      <c r="I58" s="45">
        <v>77.05</v>
      </c>
      <c r="J58" s="60">
        <v>0.65049999999999997</v>
      </c>
      <c r="K58" s="66">
        <v>120</v>
      </c>
      <c r="L58" s="66">
        <v>122.5</v>
      </c>
      <c r="M58" s="66">
        <v>127.5</v>
      </c>
      <c r="N58" s="66"/>
      <c r="O58" s="89">
        <v>127.5</v>
      </c>
      <c r="P58" s="36">
        <f t="shared" si="4"/>
        <v>82.938749999999999</v>
      </c>
      <c r="Q58" s="98">
        <v>2</v>
      </c>
      <c r="R58" s="9"/>
    </row>
    <row r="59" spans="1:18" s="18" customFormat="1" x14ac:dyDescent="0.3">
      <c r="A59" s="47">
        <v>53</v>
      </c>
      <c r="B59" s="12" t="s">
        <v>90</v>
      </c>
      <c r="C59" s="20">
        <v>34125</v>
      </c>
      <c r="D59" s="12">
        <v>110</v>
      </c>
      <c r="E59" s="11" t="s">
        <v>15</v>
      </c>
      <c r="F59" s="12" t="s">
        <v>27</v>
      </c>
      <c r="G59" s="12" t="s">
        <v>41</v>
      </c>
      <c r="H59" s="7"/>
      <c r="I59" s="48">
        <v>107.35</v>
      </c>
      <c r="J59" s="63">
        <v>0.54010000000000002</v>
      </c>
      <c r="K59" s="16">
        <v>150</v>
      </c>
      <c r="L59" s="16">
        <v>155</v>
      </c>
      <c r="M59" s="16" t="s">
        <v>98</v>
      </c>
      <c r="N59" s="16"/>
      <c r="O59" s="58">
        <v>155</v>
      </c>
      <c r="P59" s="36">
        <f>J59*O59</f>
        <v>83.715500000000006</v>
      </c>
      <c r="Q59" s="98">
        <v>1</v>
      </c>
      <c r="R59" s="9"/>
    </row>
    <row r="60" spans="1:18" s="18" customFormat="1" x14ac:dyDescent="0.3">
      <c r="A60" s="47">
        <v>54</v>
      </c>
      <c r="B60" s="12" t="s">
        <v>58</v>
      </c>
      <c r="C60" s="20">
        <v>28647</v>
      </c>
      <c r="D60" s="12">
        <v>90</v>
      </c>
      <c r="E60" s="11" t="s">
        <v>34</v>
      </c>
      <c r="F60" s="12" t="s">
        <v>59</v>
      </c>
      <c r="G60" s="12" t="s">
        <v>94</v>
      </c>
      <c r="H60" s="13"/>
      <c r="I60" s="46">
        <v>88</v>
      </c>
      <c r="J60" s="61">
        <v>0.59350000000000003</v>
      </c>
      <c r="K60" s="67">
        <v>105</v>
      </c>
      <c r="L60" s="78">
        <v>115</v>
      </c>
      <c r="M60" s="78">
        <v>120</v>
      </c>
      <c r="N60" s="67"/>
      <c r="O60" s="90">
        <v>105</v>
      </c>
      <c r="P60" s="36">
        <f t="shared" si="4"/>
        <v>62.317500000000003</v>
      </c>
      <c r="Q60" s="99">
        <v>1</v>
      </c>
      <c r="R60" s="12"/>
    </row>
  </sheetData>
  <sortState ref="B18:S26">
    <sortCondition ref="D36:D50"/>
  </sortState>
  <mergeCells count="20">
    <mergeCell ref="J2:J3"/>
    <mergeCell ref="K2:P2"/>
    <mergeCell ref="R2:R3"/>
    <mergeCell ref="H2:H3"/>
    <mergeCell ref="I2:I3"/>
    <mergeCell ref="Q2:Q3"/>
    <mergeCell ref="A2:A3"/>
    <mergeCell ref="D2:D3"/>
    <mergeCell ref="B2:B3"/>
    <mergeCell ref="F2:F3"/>
    <mergeCell ref="C2:C3"/>
    <mergeCell ref="E2:E3"/>
    <mergeCell ref="B37:H37"/>
    <mergeCell ref="G2:G3"/>
    <mergeCell ref="B56:H56"/>
    <mergeCell ref="B5:H5"/>
    <mergeCell ref="B11:H11"/>
    <mergeCell ref="B14:H14"/>
    <mergeCell ref="B17:H17"/>
    <mergeCell ref="B21:H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C1" zoomScale="85" zoomScaleNormal="85" workbookViewId="0">
      <selection activeCell="B14" sqref="B14"/>
    </sheetView>
  </sheetViews>
  <sheetFormatPr defaultRowHeight="15" x14ac:dyDescent="0.25"/>
  <cols>
    <col min="2" max="2" width="39.28515625" customWidth="1"/>
    <col min="3" max="3" width="20.5703125" bestFit="1" customWidth="1"/>
    <col min="5" max="5" width="29.5703125" bestFit="1" customWidth="1"/>
    <col min="6" max="6" width="14.140625" customWidth="1"/>
    <col min="7" max="7" width="14.85546875" hidden="1" customWidth="1"/>
    <col min="8" max="8" width="13.5703125" bestFit="1" customWidth="1"/>
    <col min="9" max="9" width="8.7109375" bestFit="1" customWidth="1"/>
    <col min="10" max="10" width="9" bestFit="1" customWidth="1"/>
    <col min="11" max="11" width="10.140625" bestFit="1" customWidth="1"/>
    <col min="17" max="17" width="11.28515625" bestFit="1" customWidth="1"/>
  </cols>
  <sheetData>
    <row r="1" spans="1:18" ht="18.75" customHeight="1" x14ac:dyDescent="0.25">
      <c r="A1" s="161"/>
      <c r="B1" s="173" t="s">
        <v>4</v>
      </c>
      <c r="C1" s="173" t="s">
        <v>7</v>
      </c>
      <c r="D1" s="173" t="s">
        <v>3</v>
      </c>
      <c r="E1" s="173" t="s">
        <v>8</v>
      </c>
      <c r="F1" s="173" t="s">
        <v>6</v>
      </c>
      <c r="G1" s="161" t="s">
        <v>5</v>
      </c>
      <c r="H1" s="173" t="s">
        <v>2</v>
      </c>
      <c r="I1" s="161" t="s">
        <v>1</v>
      </c>
      <c r="J1" s="174" t="s">
        <v>9</v>
      </c>
      <c r="K1" s="175" t="s">
        <v>10</v>
      </c>
      <c r="L1" s="176" t="s">
        <v>11</v>
      </c>
      <c r="M1" s="176"/>
      <c r="N1" s="176"/>
      <c r="O1" s="176"/>
      <c r="P1" s="176"/>
      <c r="Q1" s="176"/>
      <c r="R1" s="171" t="s">
        <v>0</v>
      </c>
    </row>
    <row r="2" spans="1:18" ht="18.75" x14ac:dyDescent="0.25">
      <c r="A2" s="172"/>
      <c r="B2" s="173"/>
      <c r="C2" s="173"/>
      <c r="D2" s="173"/>
      <c r="E2" s="173"/>
      <c r="F2" s="173"/>
      <c r="G2" s="172"/>
      <c r="H2" s="173"/>
      <c r="I2" s="172"/>
      <c r="J2" s="174"/>
      <c r="K2" s="175"/>
      <c r="L2" s="82">
        <v>1</v>
      </c>
      <c r="M2" s="82">
        <v>2</v>
      </c>
      <c r="N2" s="82">
        <v>3</v>
      </c>
      <c r="O2" s="82">
        <v>4</v>
      </c>
      <c r="P2" s="82" t="s">
        <v>13</v>
      </c>
      <c r="Q2" s="109" t="s">
        <v>10</v>
      </c>
      <c r="R2" s="171"/>
    </row>
    <row r="3" spans="1:18" ht="18.75" x14ac:dyDescent="0.3">
      <c r="K3" s="140"/>
      <c r="Q3" s="144"/>
    </row>
    <row r="4" spans="1:18" ht="18.75" x14ac:dyDescent="0.3">
      <c r="A4" s="18"/>
      <c r="I4" s="18"/>
      <c r="J4" s="18"/>
      <c r="K4" s="141"/>
      <c r="L4" s="18"/>
      <c r="M4" s="18"/>
      <c r="N4" s="18"/>
      <c r="O4" s="18"/>
      <c r="P4" s="18"/>
      <c r="Q4" s="141"/>
      <c r="R4" s="18"/>
    </row>
    <row r="5" spans="1:18" ht="18.75" x14ac:dyDescent="0.3">
      <c r="A5" s="47">
        <v>1</v>
      </c>
      <c r="B5" s="12" t="s">
        <v>95</v>
      </c>
      <c r="C5" s="20">
        <v>39103</v>
      </c>
      <c r="D5" s="12">
        <v>75</v>
      </c>
      <c r="E5" s="11" t="s">
        <v>32</v>
      </c>
      <c r="F5" s="12" t="s">
        <v>42</v>
      </c>
      <c r="G5" s="12" t="s">
        <v>42</v>
      </c>
      <c r="H5" s="12" t="s">
        <v>16</v>
      </c>
      <c r="I5" s="23" t="s">
        <v>22</v>
      </c>
      <c r="J5" s="9">
        <v>74.400000000000006</v>
      </c>
      <c r="K5" s="142">
        <v>0.66869999999999996</v>
      </c>
      <c r="L5" s="92">
        <v>90</v>
      </c>
      <c r="M5" s="93">
        <v>100</v>
      </c>
      <c r="N5" s="94">
        <v>110</v>
      </c>
      <c r="O5" s="93"/>
      <c r="P5" s="88">
        <v>100</v>
      </c>
      <c r="Q5" s="108">
        <f t="shared" ref="Q5:Q15" si="0">K5*P5</f>
        <v>66.86999999999999</v>
      </c>
      <c r="R5" s="100">
        <v>1</v>
      </c>
    </row>
    <row r="6" spans="1:18" ht="18.75" x14ac:dyDescent="0.3">
      <c r="A6" s="47">
        <v>2</v>
      </c>
      <c r="B6" s="12" t="s">
        <v>35</v>
      </c>
      <c r="C6" s="20">
        <v>33631</v>
      </c>
      <c r="D6" s="12">
        <v>90</v>
      </c>
      <c r="E6" s="11" t="s">
        <v>15</v>
      </c>
      <c r="F6" s="12" t="s">
        <v>17</v>
      </c>
      <c r="G6" s="12" t="s">
        <v>17</v>
      </c>
      <c r="H6" s="12" t="s">
        <v>16</v>
      </c>
      <c r="I6" s="25" t="s">
        <v>22</v>
      </c>
      <c r="J6" s="32">
        <v>88.7</v>
      </c>
      <c r="K6" s="143">
        <v>0.59050000000000002</v>
      </c>
      <c r="L6" s="66">
        <v>200</v>
      </c>
      <c r="M6" s="68">
        <v>210</v>
      </c>
      <c r="N6" s="95">
        <v>220</v>
      </c>
      <c r="O6" s="69"/>
      <c r="P6" s="89">
        <v>210</v>
      </c>
      <c r="Q6" s="108">
        <f t="shared" si="0"/>
        <v>124.00500000000001</v>
      </c>
      <c r="R6" s="97"/>
    </row>
    <row r="7" spans="1:18" ht="18.75" x14ac:dyDescent="0.3">
      <c r="A7" s="47">
        <v>3</v>
      </c>
      <c r="B7" s="12" t="s">
        <v>68</v>
      </c>
      <c r="C7" s="20">
        <v>32973</v>
      </c>
      <c r="D7" s="12">
        <v>75</v>
      </c>
      <c r="E7" s="11" t="s">
        <v>15</v>
      </c>
      <c r="F7" s="12" t="s">
        <v>17</v>
      </c>
      <c r="G7" s="12" t="s">
        <v>17</v>
      </c>
      <c r="H7" s="12" t="s">
        <v>16</v>
      </c>
      <c r="I7" s="23" t="s">
        <v>22</v>
      </c>
      <c r="J7" s="33">
        <v>74.099999999999994</v>
      </c>
      <c r="K7" s="113">
        <v>0.67079999999999995</v>
      </c>
      <c r="L7" s="66">
        <v>210</v>
      </c>
      <c r="M7" s="68">
        <v>225</v>
      </c>
      <c r="N7" s="69">
        <v>240</v>
      </c>
      <c r="O7" s="69"/>
      <c r="P7" s="89">
        <v>240</v>
      </c>
      <c r="Q7" s="108">
        <f t="shared" si="0"/>
        <v>160.99199999999999</v>
      </c>
      <c r="R7" s="97">
        <v>1</v>
      </c>
    </row>
    <row r="8" spans="1:18" ht="20.25" customHeight="1" x14ac:dyDescent="0.25">
      <c r="A8" s="47">
        <v>4</v>
      </c>
      <c r="B8" s="12" t="s">
        <v>90</v>
      </c>
      <c r="C8" s="20">
        <v>34125</v>
      </c>
      <c r="D8" s="12">
        <v>110</v>
      </c>
      <c r="E8" s="11" t="s">
        <v>15</v>
      </c>
      <c r="F8" s="12" t="s">
        <v>27</v>
      </c>
      <c r="G8" s="12" t="s">
        <v>41</v>
      </c>
      <c r="H8" s="12" t="s">
        <v>16</v>
      </c>
      <c r="I8" s="73" t="s">
        <v>22</v>
      </c>
      <c r="J8" s="48">
        <v>107.35</v>
      </c>
      <c r="K8" s="143">
        <v>0.54010000000000002</v>
      </c>
      <c r="L8" s="66">
        <v>225</v>
      </c>
      <c r="M8" s="68">
        <v>240</v>
      </c>
      <c r="N8" s="69"/>
      <c r="O8" s="69"/>
      <c r="P8" s="89">
        <v>240</v>
      </c>
      <c r="Q8" s="108">
        <f t="shared" si="0"/>
        <v>129.624</v>
      </c>
      <c r="R8" s="98">
        <v>3</v>
      </c>
    </row>
    <row r="9" spans="1:18" ht="21" customHeight="1" x14ac:dyDescent="0.25">
      <c r="A9" s="47">
        <v>5</v>
      </c>
      <c r="B9" s="9" t="s">
        <v>37</v>
      </c>
      <c r="C9" s="10">
        <v>33726</v>
      </c>
      <c r="D9" s="9">
        <v>100</v>
      </c>
      <c r="E9" s="11" t="s">
        <v>15</v>
      </c>
      <c r="F9" s="9" t="s">
        <v>38</v>
      </c>
      <c r="G9" s="9" t="s">
        <v>38</v>
      </c>
      <c r="H9" s="9" t="s">
        <v>16</v>
      </c>
      <c r="I9" s="104" t="s">
        <v>22</v>
      </c>
      <c r="J9" s="33">
        <v>91.75</v>
      </c>
      <c r="K9" s="114">
        <v>0.5786</v>
      </c>
      <c r="L9" s="67">
        <v>260</v>
      </c>
      <c r="M9" s="96">
        <v>270</v>
      </c>
      <c r="N9" s="96">
        <v>270</v>
      </c>
      <c r="O9" s="69"/>
      <c r="P9" s="90">
        <v>260</v>
      </c>
      <c r="Q9" s="108">
        <f t="shared" si="0"/>
        <v>150.43600000000001</v>
      </c>
      <c r="R9" s="98">
        <v>2</v>
      </c>
    </row>
    <row r="10" spans="1:18" ht="23.25" customHeight="1" x14ac:dyDescent="0.25">
      <c r="A10" s="47">
        <v>6</v>
      </c>
      <c r="B10" s="12" t="s">
        <v>67</v>
      </c>
      <c r="C10" s="20">
        <v>27426</v>
      </c>
      <c r="D10" s="12">
        <v>100</v>
      </c>
      <c r="E10" s="11" t="s">
        <v>34</v>
      </c>
      <c r="F10" s="12" t="s">
        <v>27</v>
      </c>
      <c r="G10" s="12" t="s">
        <v>41</v>
      </c>
      <c r="H10" s="12" t="s">
        <v>16</v>
      </c>
      <c r="I10" s="13" t="s">
        <v>22</v>
      </c>
      <c r="J10" s="32">
        <v>98.75</v>
      </c>
      <c r="K10" s="143">
        <v>0.59540000000000004</v>
      </c>
      <c r="L10" s="66">
        <v>215</v>
      </c>
      <c r="M10" s="68">
        <v>225</v>
      </c>
      <c r="N10" s="95">
        <v>232.5</v>
      </c>
      <c r="O10" s="69"/>
      <c r="P10" s="89">
        <v>225</v>
      </c>
      <c r="Q10" s="108">
        <f t="shared" si="0"/>
        <v>133.965</v>
      </c>
      <c r="R10" s="97">
        <v>1</v>
      </c>
    </row>
    <row r="11" spans="1:18" ht="22.5" customHeight="1" x14ac:dyDescent="0.3">
      <c r="A11" s="47">
        <v>7</v>
      </c>
      <c r="B11" s="9" t="s">
        <v>51</v>
      </c>
      <c r="C11" s="10">
        <v>25577</v>
      </c>
      <c r="D11" s="9">
        <v>67.5</v>
      </c>
      <c r="E11" s="11" t="s">
        <v>34</v>
      </c>
      <c r="F11" s="9" t="s">
        <v>17</v>
      </c>
      <c r="G11" s="12" t="s">
        <v>17</v>
      </c>
      <c r="H11" s="12" t="s">
        <v>52</v>
      </c>
      <c r="I11" s="25" t="s">
        <v>22</v>
      </c>
      <c r="J11" s="33">
        <v>54.65</v>
      </c>
      <c r="K11" s="113">
        <v>0.89570000000000005</v>
      </c>
      <c r="L11" s="77">
        <v>170</v>
      </c>
      <c r="M11" s="77">
        <v>170</v>
      </c>
      <c r="N11" s="77">
        <v>170</v>
      </c>
      <c r="O11" s="66"/>
      <c r="P11" s="89">
        <v>0</v>
      </c>
      <c r="Q11" s="108">
        <f t="shared" si="0"/>
        <v>0</v>
      </c>
      <c r="R11" s="97"/>
    </row>
    <row r="12" spans="1:18" ht="18.75" customHeight="1" x14ac:dyDescent="0.3">
      <c r="A12" s="47">
        <v>8</v>
      </c>
      <c r="B12" s="12" t="s">
        <v>39</v>
      </c>
      <c r="C12" s="20">
        <v>18481</v>
      </c>
      <c r="D12" s="12">
        <v>72.5</v>
      </c>
      <c r="E12" s="11" t="s">
        <v>40</v>
      </c>
      <c r="F12" s="12" t="s">
        <v>27</v>
      </c>
      <c r="G12" s="12" t="s">
        <v>27</v>
      </c>
      <c r="H12" s="12" t="s">
        <v>16</v>
      </c>
      <c r="I12" s="23" t="s">
        <v>22</v>
      </c>
      <c r="J12" s="51">
        <v>71.849999999999994</v>
      </c>
      <c r="K12" s="112">
        <v>1.4191</v>
      </c>
      <c r="L12" s="67">
        <v>97.5</v>
      </c>
      <c r="M12" s="70">
        <v>105</v>
      </c>
      <c r="N12" s="101">
        <v>107.5</v>
      </c>
      <c r="O12" s="71"/>
      <c r="P12" s="90">
        <v>105</v>
      </c>
      <c r="Q12" s="108">
        <f t="shared" si="0"/>
        <v>149.00550000000001</v>
      </c>
      <c r="R12" s="100">
        <v>1</v>
      </c>
    </row>
    <row r="13" spans="1:18" ht="21.75" customHeight="1" x14ac:dyDescent="0.25">
      <c r="A13" s="47">
        <v>9</v>
      </c>
      <c r="B13" s="12" t="s">
        <v>109</v>
      </c>
      <c r="C13" s="20">
        <v>29354</v>
      </c>
      <c r="D13" s="12">
        <v>82.5</v>
      </c>
      <c r="E13" s="11" t="s">
        <v>34</v>
      </c>
      <c r="F13" s="12" t="s">
        <v>17</v>
      </c>
      <c r="G13" s="12" t="s">
        <v>17</v>
      </c>
      <c r="H13" s="9" t="s">
        <v>16</v>
      </c>
      <c r="I13" s="9" t="s">
        <v>84</v>
      </c>
      <c r="J13" s="33">
        <v>78.05</v>
      </c>
      <c r="K13" s="113">
        <v>0.64610000000000001</v>
      </c>
      <c r="L13" s="66">
        <v>250</v>
      </c>
      <c r="M13" s="77">
        <v>285</v>
      </c>
      <c r="N13" s="77">
        <v>310</v>
      </c>
      <c r="O13" s="66"/>
      <c r="P13" s="89">
        <v>250</v>
      </c>
      <c r="Q13" s="108">
        <f t="shared" si="0"/>
        <v>161.52500000000001</v>
      </c>
      <c r="R13" s="98">
        <v>1</v>
      </c>
    </row>
    <row r="14" spans="1:18" ht="17.25" customHeight="1" x14ac:dyDescent="0.25">
      <c r="A14" s="47">
        <v>10</v>
      </c>
      <c r="B14" s="12" t="s">
        <v>56</v>
      </c>
      <c r="C14" s="20">
        <v>32730</v>
      </c>
      <c r="D14" s="12">
        <v>100</v>
      </c>
      <c r="E14" s="11" t="s">
        <v>15</v>
      </c>
      <c r="F14" s="12" t="s">
        <v>17</v>
      </c>
      <c r="G14" s="12" t="s">
        <v>17</v>
      </c>
      <c r="H14" s="9" t="s">
        <v>16</v>
      </c>
      <c r="I14" s="9" t="s">
        <v>84</v>
      </c>
      <c r="J14" s="33">
        <v>96.7</v>
      </c>
      <c r="K14" s="114">
        <v>0.56269999999999998</v>
      </c>
      <c r="L14" s="67">
        <v>280</v>
      </c>
      <c r="M14" s="67">
        <v>290</v>
      </c>
      <c r="N14" s="78">
        <v>300</v>
      </c>
      <c r="O14" s="67"/>
      <c r="P14" s="90">
        <v>290</v>
      </c>
      <c r="Q14" s="108">
        <f t="shared" si="0"/>
        <v>163.18299999999999</v>
      </c>
      <c r="R14" s="99">
        <v>1</v>
      </c>
    </row>
    <row r="15" spans="1:18" ht="20.25" customHeight="1" x14ac:dyDescent="0.25">
      <c r="A15" s="47">
        <v>11</v>
      </c>
      <c r="B15" s="12" t="s">
        <v>53</v>
      </c>
      <c r="C15" s="20">
        <v>32840</v>
      </c>
      <c r="D15" s="12">
        <v>82.5</v>
      </c>
      <c r="E15" s="11" t="s">
        <v>15</v>
      </c>
      <c r="F15" s="12" t="s">
        <v>17</v>
      </c>
      <c r="G15" s="12" t="s">
        <v>17</v>
      </c>
      <c r="H15" s="12" t="s">
        <v>54</v>
      </c>
      <c r="I15" s="8"/>
      <c r="J15" s="34">
        <v>82.5</v>
      </c>
      <c r="K15" s="114">
        <v>0.61929999999999996</v>
      </c>
      <c r="L15" s="67">
        <v>150</v>
      </c>
      <c r="M15" s="78">
        <v>160</v>
      </c>
      <c r="N15" s="78">
        <v>160</v>
      </c>
      <c r="O15" s="67"/>
      <c r="P15" s="90">
        <v>150</v>
      </c>
      <c r="Q15" s="108">
        <f t="shared" si="0"/>
        <v>92.894999999999996</v>
      </c>
      <c r="R15" s="47">
        <v>1</v>
      </c>
    </row>
  </sheetData>
  <mergeCells count="13">
    <mergeCell ref="F1:F2"/>
    <mergeCell ref="A1:A2"/>
    <mergeCell ref="B1:B2"/>
    <mergeCell ref="C1:C2"/>
    <mergeCell ref="D1:D2"/>
    <mergeCell ref="E1:E2"/>
    <mergeCell ref="R1:R2"/>
    <mergeCell ref="G1:G2"/>
    <mergeCell ref="H1:H2"/>
    <mergeCell ref="I1:I2"/>
    <mergeCell ref="J1:J2"/>
    <mergeCell ref="K1:K2"/>
    <mergeCell ref="L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B1" zoomScale="85" zoomScaleNormal="85" workbookViewId="0">
      <pane ySplit="3" topLeftCell="A4" activePane="bottomLeft" state="frozen"/>
      <selection pane="bottomLeft" activeCell="M6" sqref="M6"/>
    </sheetView>
  </sheetViews>
  <sheetFormatPr defaultRowHeight="15" x14ac:dyDescent="0.25"/>
  <cols>
    <col min="2" max="2" width="46.140625" customWidth="1"/>
    <col min="3" max="3" width="20.42578125" customWidth="1"/>
    <col min="4" max="4" width="9.7109375" customWidth="1"/>
    <col min="5" max="5" width="16.42578125" customWidth="1"/>
    <col min="6" max="7" width="18.42578125" bestFit="1" customWidth="1"/>
    <col min="8" max="8" width="8.5703125" bestFit="1" customWidth="1"/>
    <col min="9" max="9" width="5.7109375" bestFit="1" customWidth="1"/>
    <col min="10" max="10" width="7.5703125" bestFit="1" customWidth="1"/>
    <col min="11" max="11" width="11.7109375" bestFit="1" customWidth="1"/>
    <col min="12" max="12" width="10.85546875" bestFit="1" customWidth="1"/>
    <col min="13" max="13" width="7.7109375" bestFit="1" customWidth="1"/>
    <col min="14" max="14" width="14.5703125" customWidth="1"/>
    <col min="15" max="15" width="14.42578125" customWidth="1"/>
  </cols>
  <sheetData>
    <row r="1" spans="1:15" ht="15.75" thickBot="1" x14ac:dyDescent="0.3"/>
    <row r="2" spans="1:15" ht="15.75" x14ac:dyDescent="0.25">
      <c r="A2" s="177"/>
      <c r="B2" s="177" t="s">
        <v>4</v>
      </c>
      <c r="C2" s="177" t="s">
        <v>7</v>
      </c>
      <c r="D2" s="177" t="s">
        <v>3</v>
      </c>
      <c r="E2" s="177" t="s">
        <v>8</v>
      </c>
      <c r="F2" s="177" t="s">
        <v>6</v>
      </c>
      <c r="G2" s="182" t="s">
        <v>5</v>
      </c>
      <c r="H2" s="177" t="s">
        <v>23</v>
      </c>
      <c r="I2" s="179" t="s">
        <v>11</v>
      </c>
      <c r="J2" s="179"/>
      <c r="K2" s="179"/>
      <c r="L2" s="179"/>
      <c r="M2" s="180" t="s">
        <v>0</v>
      </c>
      <c r="N2" s="184" t="s">
        <v>108</v>
      </c>
      <c r="O2" s="180" t="s">
        <v>12</v>
      </c>
    </row>
    <row r="3" spans="1:15" ht="21.75" customHeight="1" x14ac:dyDescent="0.25">
      <c r="A3" s="178"/>
      <c r="B3" s="178"/>
      <c r="C3" s="178"/>
      <c r="D3" s="178"/>
      <c r="E3" s="178"/>
      <c r="F3" s="178"/>
      <c r="G3" s="183"/>
      <c r="H3" s="178"/>
      <c r="I3" s="28" t="s">
        <v>18</v>
      </c>
      <c r="J3" s="28" t="s">
        <v>19</v>
      </c>
      <c r="K3" s="28" t="s">
        <v>20</v>
      </c>
      <c r="L3" s="106" t="s">
        <v>21</v>
      </c>
      <c r="M3" s="181"/>
      <c r="N3" s="185"/>
      <c r="O3" s="181"/>
    </row>
    <row r="4" spans="1:15" ht="18.75" x14ac:dyDescent="0.25">
      <c r="A4" s="26"/>
      <c r="B4" s="26"/>
      <c r="C4" s="26"/>
      <c r="D4" s="26"/>
      <c r="E4" s="26"/>
      <c r="F4" s="26"/>
      <c r="G4" s="27"/>
      <c r="H4" s="30"/>
      <c r="I4" s="15"/>
      <c r="J4" s="15"/>
      <c r="K4" s="15"/>
      <c r="L4" s="115"/>
      <c r="M4" s="91"/>
      <c r="N4" s="91"/>
      <c r="O4" s="22"/>
    </row>
    <row r="5" spans="1:15" ht="18.75" x14ac:dyDescent="0.3">
      <c r="A5" s="23">
        <v>1</v>
      </c>
      <c r="B5" s="12" t="s">
        <v>49</v>
      </c>
      <c r="C5" s="20">
        <v>33197</v>
      </c>
      <c r="D5" s="12">
        <v>75</v>
      </c>
      <c r="E5" s="11" t="s">
        <v>15</v>
      </c>
      <c r="F5" s="12" t="s">
        <v>27</v>
      </c>
      <c r="G5" s="23" t="s">
        <v>50</v>
      </c>
      <c r="H5" s="45">
        <v>73.599999999999994</v>
      </c>
      <c r="I5" s="53">
        <v>55</v>
      </c>
      <c r="J5" s="23">
        <v>31</v>
      </c>
      <c r="K5" s="23">
        <f t="shared" ref="K5:K12" si="0">I5*J5</f>
        <v>1705</v>
      </c>
      <c r="L5" s="116">
        <f t="shared" ref="L5:L12" si="1">I5*J5/H5</f>
        <v>23.165760869565219</v>
      </c>
      <c r="M5" s="23">
        <v>3</v>
      </c>
      <c r="N5" s="116">
        <f>L5*1</f>
        <v>23.165760869565219</v>
      </c>
      <c r="O5" s="23"/>
    </row>
    <row r="6" spans="1:15" ht="18.75" x14ac:dyDescent="0.3">
      <c r="A6" s="23">
        <v>2</v>
      </c>
      <c r="B6" s="12" t="s">
        <v>63</v>
      </c>
      <c r="C6" s="20">
        <v>31944</v>
      </c>
      <c r="D6" s="12">
        <v>75</v>
      </c>
      <c r="E6" s="11" t="s">
        <v>15</v>
      </c>
      <c r="F6" s="12" t="s">
        <v>64</v>
      </c>
      <c r="G6" s="13" t="s">
        <v>24</v>
      </c>
      <c r="H6" s="45">
        <v>73.7</v>
      </c>
      <c r="I6" s="46">
        <v>55</v>
      </c>
      <c r="J6" s="23">
        <v>73</v>
      </c>
      <c r="K6" s="23">
        <f t="shared" si="0"/>
        <v>4015</v>
      </c>
      <c r="L6" s="116">
        <f t="shared" si="1"/>
        <v>54.477611940298509</v>
      </c>
      <c r="M6" s="23">
        <v>1</v>
      </c>
      <c r="N6" s="116">
        <f>L6*1</f>
        <v>54.477611940298509</v>
      </c>
      <c r="O6" s="137">
        <v>1</v>
      </c>
    </row>
    <row r="7" spans="1:15" ht="18.75" customHeight="1" x14ac:dyDescent="0.3">
      <c r="A7" s="23">
        <v>3</v>
      </c>
      <c r="B7" s="9" t="s">
        <v>37</v>
      </c>
      <c r="C7" s="10">
        <v>33726</v>
      </c>
      <c r="D7" s="9">
        <v>100</v>
      </c>
      <c r="E7" s="11" t="s">
        <v>15</v>
      </c>
      <c r="F7" s="9" t="s">
        <v>38</v>
      </c>
      <c r="G7" s="9" t="s">
        <v>38</v>
      </c>
      <c r="H7" s="45">
        <v>91.75</v>
      </c>
      <c r="I7" s="67">
        <v>55</v>
      </c>
      <c r="J7" s="67">
        <v>81</v>
      </c>
      <c r="K7" s="23">
        <f t="shared" si="0"/>
        <v>4455</v>
      </c>
      <c r="L7" s="116">
        <f t="shared" si="1"/>
        <v>48.555858310626704</v>
      </c>
      <c r="M7" s="23">
        <v>2</v>
      </c>
      <c r="N7" s="116">
        <f>L7*1</f>
        <v>48.555858310626704</v>
      </c>
      <c r="O7" s="137">
        <v>2</v>
      </c>
    </row>
    <row r="8" spans="1:15" s="43" customFormat="1" ht="18.75" x14ac:dyDescent="0.3">
      <c r="A8" s="23">
        <v>4</v>
      </c>
      <c r="B8" s="12" t="s">
        <v>75</v>
      </c>
      <c r="C8" s="20">
        <v>27686</v>
      </c>
      <c r="D8" s="12">
        <v>82.5</v>
      </c>
      <c r="E8" s="11" t="s">
        <v>34</v>
      </c>
      <c r="F8" s="12" t="s">
        <v>14</v>
      </c>
      <c r="G8" s="12" t="s">
        <v>14</v>
      </c>
      <c r="H8" s="45">
        <v>82.2</v>
      </c>
      <c r="I8" s="46">
        <v>55</v>
      </c>
      <c r="J8" s="23">
        <v>42</v>
      </c>
      <c r="K8" s="23">
        <f>I8*J8</f>
        <v>2310</v>
      </c>
      <c r="L8" s="116">
        <f>I8*J8/H8</f>
        <v>28.102189781021895</v>
      </c>
      <c r="M8" s="23">
        <v>1</v>
      </c>
      <c r="N8" s="116">
        <f>L8*1</f>
        <v>28.102189781021895</v>
      </c>
      <c r="O8" s="137"/>
    </row>
    <row r="9" spans="1:15" ht="18.75" x14ac:dyDescent="0.3">
      <c r="A9" s="23">
        <v>5</v>
      </c>
      <c r="B9" s="12" t="s">
        <v>36</v>
      </c>
      <c r="C9" s="20">
        <v>33482</v>
      </c>
      <c r="D9" s="12">
        <v>90</v>
      </c>
      <c r="E9" s="11" t="s">
        <v>15</v>
      </c>
      <c r="F9" s="12" t="s">
        <v>17</v>
      </c>
      <c r="G9" s="12" t="s">
        <v>17</v>
      </c>
      <c r="H9" s="52">
        <v>88.65</v>
      </c>
      <c r="I9" s="53">
        <v>75</v>
      </c>
      <c r="J9" s="23">
        <v>30</v>
      </c>
      <c r="K9" s="23">
        <f t="shared" si="0"/>
        <v>2250</v>
      </c>
      <c r="L9" s="116">
        <f t="shared" si="1"/>
        <v>25.380710659898476</v>
      </c>
      <c r="M9" s="23">
        <v>2</v>
      </c>
      <c r="N9" s="116">
        <f>L9*1.25</f>
        <v>31.725888324873097</v>
      </c>
      <c r="O9" s="137"/>
    </row>
    <row r="10" spans="1:15" ht="18.75" x14ac:dyDescent="0.3">
      <c r="A10" s="23">
        <v>6</v>
      </c>
      <c r="B10" s="12" t="s">
        <v>68</v>
      </c>
      <c r="C10" s="20">
        <v>32973</v>
      </c>
      <c r="D10" s="12">
        <v>75</v>
      </c>
      <c r="E10" s="11" t="s">
        <v>15</v>
      </c>
      <c r="F10" s="12" t="s">
        <v>17</v>
      </c>
      <c r="G10" s="12" t="s">
        <v>17</v>
      </c>
      <c r="H10" s="45">
        <v>74.099999999999994</v>
      </c>
      <c r="I10" s="25">
        <v>75</v>
      </c>
      <c r="J10" s="25">
        <v>35</v>
      </c>
      <c r="K10" s="23">
        <f>I10*J10</f>
        <v>2625</v>
      </c>
      <c r="L10" s="116">
        <f>I10*J10/H10</f>
        <v>35.425101214574902</v>
      </c>
      <c r="M10" s="23">
        <v>1</v>
      </c>
      <c r="N10" s="116">
        <f>L10*1.25</f>
        <v>44.281376518218629</v>
      </c>
      <c r="O10" s="137">
        <v>3</v>
      </c>
    </row>
    <row r="11" spans="1:15" ht="18.75" x14ac:dyDescent="0.3">
      <c r="A11" s="23">
        <v>7</v>
      </c>
      <c r="B11" s="12" t="s">
        <v>90</v>
      </c>
      <c r="C11" s="10">
        <v>34125</v>
      </c>
      <c r="D11" s="9">
        <v>110</v>
      </c>
      <c r="E11" s="11" t="s">
        <v>15</v>
      </c>
      <c r="F11" s="12" t="s">
        <v>27</v>
      </c>
      <c r="G11" s="12" t="s">
        <v>41</v>
      </c>
      <c r="H11" s="45">
        <v>107.35</v>
      </c>
      <c r="I11" s="9">
        <v>100</v>
      </c>
      <c r="J11" s="23">
        <v>25</v>
      </c>
      <c r="K11" s="23">
        <f t="shared" si="0"/>
        <v>2500</v>
      </c>
      <c r="L11" s="116">
        <f t="shared" si="1"/>
        <v>23.288309268747089</v>
      </c>
      <c r="M11" s="23">
        <v>1</v>
      </c>
      <c r="N11" s="116">
        <f>L11*1.5</f>
        <v>34.932463903120635</v>
      </c>
      <c r="O11" s="23"/>
    </row>
    <row r="12" spans="1:15" ht="18.75" x14ac:dyDescent="0.3">
      <c r="A12" s="23">
        <v>8</v>
      </c>
      <c r="B12" s="9" t="s">
        <v>78</v>
      </c>
      <c r="C12" s="10">
        <v>33178</v>
      </c>
      <c r="D12" s="9">
        <v>110</v>
      </c>
      <c r="E12" s="11" t="s">
        <v>15</v>
      </c>
      <c r="F12" s="9" t="s">
        <v>27</v>
      </c>
      <c r="G12" s="12" t="s">
        <v>41</v>
      </c>
      <c r="H12" s="46">
        <v>109.2</v>
      </c>
      <c r="I12" s="12">
        <v>100</v>
      </c>
      <c r="J12" s="23">
        <v>13</v>
      </c>
      <c r="K12" s="23">
        <f t="shared" si="0"/>
        <v>1300</v>
      </c>
      <c r="L12" s="116">
        <f t="shared" si="1"/>
        <v>11.904761904761905</v>
      </c>
      <c r="M12" s="23">
        <v>2</v>
      </c>
      <c r="N12" s="116">
        <f>L12*1.5</f>
        <v>17.857142857142858</v>
      </c>
      <c r="O12" s="23"/>
    </row>
    <row r="13" spans="1:15" s="43" customFormat="1" ht="18" customHeight="1" x14ac:dyDescent="0.3">
      <c r="A13" s="23">
        <v>9</v>
      </c>
      <c r="B13" s="9" t="s">
        <v>26</v>
      </c>
      <c r="C13" s="10">
        <v>24300</v>
      </c>
      <c r="D13" s="9">
        <v>110</v>
      </c>
      <c r="E13" s="11" t="s">
        <v>34</v>
      </c>
      <c r="F13" s="9" t="s">
        <v>27</v>
      </c>
      <c r="G13" s="9" t="s">
        <v>27</v>
      </c>
      <c r="H13" s="46">
        <v>108.2</v>
      </c>
      <c r="I13" s="53">
        <v>100</v>
      </c>
      <c r="J13" s="23">
        <v>32</v>
      </c>
      <c r="K13" s="23">
        <f>I13*J13</f>
        <v>3200</v>
      </c>
      <c r="L13" s="116">
        <f>I13*J13/H13</f>
        <v>29.574861367837336</v>
      </c>
      <c r="M13" s="23">
        <v>1</v>
      </c>
      <c r="N13" s="116">
        <f>L13*1.5</f>
        <v>44.362292051756</v>
      </c>
      <c r="O13" s="23"/>
    </row>
    <row r="14" spans="1:15" ht="18.75" x14ac:dyDescent="0.3">
      <c r="A14" s="23">
        <v>10</v>
      </c>
      <c r="B14" s="12" t="s">
        <v>73</v>
      </c>
      <c r="C14" s="20">
        <v>31751</v>
      </c>
      <c r="D14" s="12">
        <v>90</v>
      </c>
      <c r="E14" s="11" t="s">
        <v>15</v>
      </c>
      <c r="F14" s="12" t="s">
        <v>74</v>
      </c>
      <c r="G14" s="12" t="s">
        <v>74</v>
      </c>
      <c r="H14" s="46">
        <v>91.97</v>
      </c>
      <c r="I14" s="53">
        <v>125</v>
      </c>
      <c r="J14" s="23">
        <v>14</v>
      </c>
      <c r="K14" s="23">
        <f>I14*J14</f>
        <v>1750</v>
      </c>
      <c r="L14" s="116">
        <f>I14*J14/H14</f>
        <v>19.027943894748287</v>
      </c>
      <c r="M14" s="23">
        <v>1</v>
      </c>
      <c r="N14" s="116">
        <f>L14*1.75</f>
        <v>33.298901815809501</v>
      </c>
      <c r="O14" s="23"/>
    </row>
  </sheetData>
  <sortState ref="B5:M18">
    <sortCondition ref="I5:I18"/>
  </sortState>
  <mergeCells count="12">
    <mergeCell ref="A2:A3"/>
    <mergeCell ref="I2:L2"/>
    <mergeCell ref="O2:O3"/>
    <mergeCell ref="B2:B3"/>
    <mergeCell ref="C2:C3"/>
    <mergeCell ref="D2:D3"/>
    <mergeCell ref="E2:E3"/>
    <mergeCell ref="F2:F3"/>
    <mergeCell ref="G2:G3"/>
    <mergeCell ref="H2:H3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zoomScale="70" zoomScaleNormal="70" workbookViewId="0">
      <selection activeCell="B9" sqref="B9"/>
    </sheetView>
  </sheetViews>
  <sheetFormatPr defaultRowHeight="15" x14ac:dyDescent="0.25"/>
  <cols>
    <col min="2" max="2" width="25" customWidth="1"/>
    <col min="3" max="3" width="20.7109375" bestFit="1" customWidth="1"/>
    <col min="4" max="4" width="5.85546875" bestFit="1" customWidth="1"/>
    <col min="5" max="5" width="29.85546875" bestFit="1" customWidth="1"/>
    <col min="6" max="6" width="12.7109375" bestFit="1" customWidth="1"/>
    <col min="7" max="7" width="12.5703125" bestFit="1" customWidth="1"/>
    <col min="14" max="14" width="11.5703125" bestFit="1" customWidth="1"/>
    <col min="19" max="19" width="11.140625" bestFit="1" customWidth="1"/>
    <col min="20" max="20" width="6" bestFit="1" customWidth="1"/>
    <col min="21" max="21" width="8.140625" bestFit="1" customWidth="1"/>
    <col min="22" max="22" width="12" bestFit="1" customWidth="1"/>
    <col min="23" max="23" width="9.7109375" bestFit="1" customWidth="1"/>
    <col min="24" max="24" width="13.140625" bestFit="1" customWidth="1"/>
    <col min="25" max="25" width="12.140625" bestFit="1" customWidth="1"/>
  </cols>
  <sheetData>
    <row r="1" spans="1:26" ht="15.75" thickBot="1" x14ac:dyDescent="0.3"/>
    <row r="2" spans="1:26" s="18" customFormat="1" ht="18.75" customHeight="1" x14ac:dyDescent="0.3">
      <c r="A2" s="161" t="s">
        <v>91</v>
      </c>
      <c r="B2" s="173" t="s">
        <v>4</v>
      </c>
      <c r="C2" s="173" t="s">
        <v>7</v>
      </c>
      <c r="D2" s="173" t="s">
        <v>3</v>
      </c>
      <c r="E2" s="173" t="s">
        <v>8</v>
      </c>
      <c r="F2" s="173" t="s">
        <v>6</v>
      </c>
      <c r="G2" s="173" t="s">
        <v>5</v>
      </c>
      <c r="H2" s="174" t="s">
        <v>9</v>
      </c>
      <c r="I2" s="175" t="s">
        <v>10</v>
      </c>
      <c r="J2" s="176" t="s">
        <v>11</v>
      </c>
      <c r="K2" s="176"/>
      <c r="L2" s="176"/>
      <c r="M2" s="176"/>
      <c r="N2" s="176"/>
      <c r="O2" s="176" t="s">
        <v>92</v>
      </c>
      <c r="P2" s="176"/>
      <c r="Q2" s="176"/>
      <c r="R2" s="176"/>
      <c r="S2" s="176"/>
      <c r="T2" s="188" t="s">
        <v>93</v>
      </c>
      <c r="U2" s="188"/>
      <c r="V2" s="188"/>
      <c r="W2" s="188"/>
      <c r="X2" s="189"/>
      <c r="Y2" s="186" t="s">
        <v>100</v>
      </c>
      <c r="Z2" s="186" t="s">
        <v>0</v>
      </c>
    </row>
    <row r="3" spans="1:26" s="18" customFormat="1" ht="21.75" customHeight="1" x14ac:dyDescent="0.3">
      <c r="A3" s="172"/>
      <c r="B3" s="173"/>
      <c r="C3" s="173"/>
      <c r="D3" s="173"/>
      <c r="E3" s="173"/>
      <c r="F3" s="173"/>
      <c r="G3" s="173"/>
      <c r="H3" s="174"/>
      <c r="I3" s="175"/>
      <c r="J3" s="44">
        <v>1</v>
      </c>
      <c r="K3" s="44">
        <v>2</v>
      </c>
      <c r="L3" s="44">
        <v>3</v>
      </c>
      <c r="M3" s="44" t="s">
        <v>13</v>
      </c>
      <c r="N3" s="109" t="s">
        <v>10</v>
      </c>
      <c r="O3" s="44">
        <v>1</v>
      </c>
      <c r="P3" s="44">
        <v>2</v>
      </c>
      <c r="Q3" s="44">
        <v>3</v>
      </c>
      <c r="R3" s="44" t="s">
        <v>13</v>
      </c>
      <c r="S3" s="109" t="s">
        <v>10</v>
      </c>
      <c r="T3" s="28" t="s">
        <v>18</v>
      </c>
      <c r="U3" s="28" t="s">
        <v>19</v>
      </c>
      <c r="V3" s="28" t="s">
        <v>20</v>
      </c>
      <c r="W3" s="106" t="s">
        <v>21</v>
      </c>
      <c r="X3" s="103" t="s">
        <v>99</v>
      </c>
      <c r="Y3" s="187"/>
      <c r="Z3" s="187"/>
    </row>
    <row r="4" spans="1:26" ht="18.75" x14ac:dyDescent="0.25">
      <c r="A4" s="49"/>
      <c r="B4" s="50"/>
      <c r="C4" s="50"/>
      <c r="D4" s="50"/>
      <c r="E4" s="50"/>
      <c r="F4" s="50"/>
      <c r="G4" s="50"/>
      <c r="H4" s="50"/>
      <c r="I4" s="111"/>
      <c r="J4" s="50"/>
      <c r="K4" s="50"/>
      <c r="L4" s="50"/>
      <c r="M4" s="50"/>
      <c r="N4" s="110"/>
      <c r="O4" s="50"/>
      <c r="P4" s="50"/>
      <c r="Q4" s="50"/>
      <c r="R4" s="50"/>
      <c r="S4" s="110"/>
      <c r="T4" s="54"/>
      <c r="U4" s="55"/>
      <c r="V4" s="55"/>
      <c r="W4" s="107"/>
      <c r="X4" s="55"/>
      <c r="Y4" s="73"/>
      <c r="Z4" s="73"/>
    </row>
    <row r="5" spans="1:26" s="18" customFormat="1" ht="27" customHeight="1" x14ac:dyDescent="0.3">
      <c r="A5" s="74">
        <v>1</v>
      </c>
      <c r="B5" s="12" t="s">
        <v>90</v>
      </c>
      <c r="C5" s="20">
        <v>34125</v>
      </c>
      <c r="D5" s="12">
        <v>110</v>
      </c>
      <c r="E5" s="11" t="s">
        <v>15</v>
      </c>
      <c r="F5" s="12" t="s">
        <v>27</v>
      </c>
      <c r="G5" s="12" t="s">
        <v>41</v>
      </c>
      <c r="H5" s="51">
        <v>107.35</v>
      </c>
      <c r="I5" s="112">
        <v>0.54010000000000002</v>
      </c>
      <c r="J5" s="67">
        <v>170</v>
      </c>
      <c r="K5" s="70">
        <v>182.5</v>
      </c>
      <c r="L5" s="71"/>
      <c r="M5" s="70">
        <v>182.5</v>
      </c>
      <c r="N5" s="108">
        <f>I5*M5</f>
        <v>98.568250000000006</v>
      </c>
      <c r="O5" s="67">
        <v>225</v>
      </c>
      <c r="P5" s="70">
        <v>240</v>
      </c>
      <c r="Q5" s="71"/>
      <c r="R5" s="70">
        <v>240</v>
      </c>
      <c r="S5" s="108">
        <f>I5*R5</f>
        <v>129.624</v>
      </c>
      <c r="T5" s="11">
        <v>100</v>
      </c>
      <c r="U5" s="102">
        <v>25</v>
      </c>
      <c r="V5" s="72">
        <f>T5*U5</f>
        <v>2500</v>
      </c>
      <c r="W5" s="108">
        <f>T5*U5/H5</f>
        <v>23.288309268747089</v>
      </c>
      <c r="X5" s="112">
        <f>W5*1.5</f>
        <v>34.932463903120635</v>
      </c>
      <c r="Y5" s="105">
        <f>N5+S5+X5</f>
        <v>263.12471390312066</v>
      </c>
      <c r="Z5" s="73">
        <v>3</v>
      </c>
    </row>
    <row r="6" spans="1:26" ht="36.75" customHeight="1" x14ac:dyDescent="0.3">
      <c r="A6" s="74">
        <v>2</v>
      </c>
      <c r="B6" s="12" t="s">
        <v>37</v>
      </c>
      <c r="C6" s="20">
        <v>33726</v>
      </c>
      <c r="D6" s="12">
        <v>100</v>
      </c>
      <c r="E6" s="11" t="s">
        <v>15</v>
      </c>
      <c r="F6" s="12" t="s">
        <v>38</v>
      </c>
      <c r="G6" s="12" t="s">
        <v>38</v>
      </c>
      <c r="H6" s="34">
        <v>91.75</v>
      </c>
      <c r="I6" s="114">
        <v>0.5786</v>
      </c>
      <c r="J6" s="67">
        <v>180</v>
      </c>
      <c r="K6" s="67">
        <v>187.5</v>
      </c>
      <c r="L6" s="78">
        <v>197.5</v>
      </c>
      <c r="M6" s="67">
        <v>187.5</v>
      </c>
      <c r="N6" s="108">
        <f>I6*M6</f>
        <v>108.4875</v>
      </c>
      <c r="O6" s="67">
        <v>260</v>
      </c>
      <c r="P6" s="138">
        <v>270</v>
      </c>
      <c r="Q6" s="138">
        <v>270</v>
      </c>
      <c r="R6" s="70">
        <v>260</v>
      </c>
      <c r="S6" s="108">
        <f>I6*R6</f>
        <v>150.43600000000001</v>
      </c>
      <c r="T6" s="11">
        <v>55</v>
      </c>
      <c r="U6" s="53">
        <v>81</v>
      </c>
      <c r="V6" s="72">
        <f t="shared" ref="V6:V8" si="0">T6*U6</f>
        <v>4455</v>
      </c>
      <c r="W6" s="108">
        <f>T6*U6/H6</f>
        <v>48.555858310626704</v>
      </c>
      <c r="X6" s="139">
        <v>48.553899999999999</v>
      </c>
      <c r="Y6" s="105">
        <f>N6+S6+X6</f>
        <v>307.47739999999999</v>
      </c>
      <c r="Z6" s="73">
        <v>2</v>
      </c>
    </row>
    <row r="7" spans="1:26" ht="35.25" customHeight="1" x14ac:dyDescent="0.3">
      <c r="A7" s="23">
        <v>3</v>
      </c>
      <c r="B7" s="12" t="s">
        <v>110</v>
      </c>
      <c r="C7" s="20">
        <v>25577</v>
      </c>
      <c r="D7" s="12">
        <v>67.5</v>
      </c>
      <c r="E7" s="11" t="s">
        <v>34</v>
      </c>
      <c r="F7" s="12" t="s">
        <v>17</v>
      </c>
      <c r="G7" s="12" t="s">
        <v>17</v>
      </c>
      <c r="H7" s="12">
        <v>54.65</v>
      </c>
      <c r="I7" s="114">
        <v>1.0833999999999999</v>
      </c>
      <c r="J7" s="67">
        <v>110</v>
      </c>
      <c r="K7" s="78">
        <v>115</v>
      </c>
      <c r="L7" s="78">
        <v>115</v>
      </c>
      <c r="M7" s="67">
        <v>110</v>
      </c>
      <c r="N7" s="108">
        <f>I7*M7</f>
        <v>119.17399999999999</v>
      </c>
      <c r="O7" s="78">
        <v>170</v>
      </c>
      <c r="P7" s="78">
        <v>170</v>
      </c>
      <c r="Q7" s="78">
        <v>170</v>
      </c>
      <c r="R7" s="67">
        <v>0</v>
      </c>
      <c r="S7" s="108">
        <f>I7*R7</f>
        <v>0</v>
      </c>
      <c r="T7" s="11">
        <v>55</v>
      </c>
      <c r="U7" s="53"/>
      <c r="V7" s="72">
        <f t="shared" si="0"/>
        <v>0</v>
      </c>
      <c r="W7" s="108">
        <f>T7*U7/H7</f>
        <v>0</v>
      </c>
      <c r="X7" s="139"/>
      <c r="Y7" s="105">
        <f>N7+S7+X7</f>
        <v>119.17399999999999</v>
      </c>
      <c r="Z7" s="73"/>
    </row>
    <row r="8" spans="1:26" ht="38.25" customHeight="1" x14ac:dyDescent="0.3">
      <c r="A8" s="23">
        <v>4</v>
      </c>
      <c r="B8" s="12" t="s">
        <v>111</v>
      </c>
      <c r="C8" s="20">
        <v>32973</v>
      </c>
      <c r="D8" s="12">
        <v>75</v>
      </c>
      <c r="E8" s="11" t="s">
        <v>15</v>
      </c>
      <c r="F8" s="12" t="s">
        <v>17</v>
      </c>
      <c r="G8" s="12" t="s">
        <v>17</v>
      </c>
      <c r="H8" s="34">
        <v>74.099999999999994</v>
      </c>
      <c r="I8" s="114">
        <v>0.67079999999999995</v>
      </c>
      <c r="J8" s="67">
        <v>155</v>
      </c>
      <c r="K8" s="67">
        <v>162.5</v>
      </c>
      <c r="L8" s="67">
        <v>170</v>
      </c>
      <c r="M8" s="67">
        <v>170</v>
      </c>
      <c r="N8" s="108">
        <f>I8*M8</f>
        <v>114.03599999999999</v>
      </c>
      <c r="O8" s="67">
        <v>210</v>
      </c>
      <c r="P8" s="70">
        <v>225</v>
      </c>
      <c r="Q8" s="71">
        <v>240</v>
      </c>
      <c r="R8" s="70">
        <v>240</v>
      </c>
      <c r="S8" s="108">
        <f>I8*R8</f>
        <v>160.99199999999999</v>
      </c>
      <c r="T8" s="11">
        <v>75</v>
      </c>
      <c r="U8" s="53">
        <v>35</v>
      </c>
      <c r="V8" s="72">
        <f t="shared" si="0"/>
        <v>2625</v>
      </c>
      <c r="W8" s="108">
        <f>T8*U8/H8</f>
        <v>35.425101214574902</v>
      </c>
      <c r="X8" s="139">
        <f>W8*1.25</f>
        <v>44.281376518218629</v>
      </c>
      <c r="Y8" s="105">
        <f>N8+S8+X8</f>
        <v>319.30937651821858</v>
      </c>
      <c r="Z8" s="73">
        <v>1</v>
      </c>
    </row>
  </sheetData>
  <mergeCells count="14">
    <mergeCell ref="Y2:Y3"/>
    <mergeCell ref="Z2:Z3"/>
    <mergeCell ref="O2:S2"/>
    <mergeCell ref="T2:X2"/>
    <mergeCell ref="G2:G3"/>
    <mergeCell ref="H2:H3"/>
    <mergeCell ref="I2:I3"/>
    <mergeCell ref="J2:N2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Bench Press</vt:lpstr>
      <vt:lpstr>Софт. Экипировка.</vt:lpstr>
      <vt:lpstr>Russian Bench Press</vt:lpstr>
      <vt:lpstr>Золотая штанга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NPA</cp:lastModifiedBy>
  <dcterms:created xsi:type="dcterms:W3CDTF">2019-08-12T04:27:46Z</dcterms:created>
  <dcterms:modified xsi:type="dcterms:W3CDTF">2021-06-01T10:47:38Z</dcterms:modified>
</cp:coreProperties>
</file>